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land/Dropbox/KGAST_2015/Sitzungen/Vorstand/Einladungen/2022/20220215/"/>
    </mc:Choice>
  </mc:AlternateContent>
  <xr:revisionPtr revIDLastSave="0" documentId="8_{43717287-009F-7042-A1D9-99C2038B5748}" xr6:coauthVersionLast="36" xr6:coauthVersionMax="36" xr10:uidLastSave="{00000000-0000-0000-0000-000000000000}"/>
  <bookViews>
    <workbookView xWindow="0" yWindow="460" windowWidth="29040" windowHeight="15840" xr2:uid="{00000000-000D-0000-FFFF-FFFF00000000}"/>
  </bookViews>
  <sheets>
    <sheet name="Budget_Erfolgsrechnung_VJ 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C26" i="2"/>
  <c r="C22" i="2"/>
  <c r="C21" i="2"/>
  <c r="C18" i="2"/>
  <c r="C13" i="2"/>
  <c r="E26" i="2"/>
  <c r="B12" i="2"/>
  <c r="B21" i="2"/>
  <c r="B26" i="2"/>
  <c r="B27" i="2"/>
  <c r="E22" i="2"/>
  <c r="B22" i="2"/>
  <c r="B18" i="2"/>
  <c r="B13" i="2"/>
  <c r="C12" i="2"/>
  <c r="E12" i="2"/>
  <c r="B10" i="2"/>
  <c r="C10" i="2"/>
  <c r="C15" i="2"/>
  <c r="C24" i="2"/>
  <c r="C27" i="2"/>
  <c r="E18" i="2"/>
  <c r="E21" i="2"/>
  <c r="E10" i="2"/>
  <c r="E13" i="2"/>
  <c r="E24" i="2"/>
  <c r="E27" i="2"/>
</calcChain>
</file>

<file path=xl/sharedStrings.xml><?xml version="1.0" encoding="utf-8"?>
<sst xmlns="http://schemas.openxmlformats.org/spreadsheetml/2006/main" count="24" uniqueCount="23">
  <si>
    <t>Budget</t>
  </si>
  <si>
    <t>± Budget</t>
  </si>
  <si>
    <t>Jahresverlust</t>
  </si>
  <si>
    <t>Mitgliederbeiträge</t>
  </si>
  <si>
    <t xml:space="preserve">Nettoerlöse </t>
  </si>
  <si>
    <t>Personalaufwand Geschäftsstelle</t>
  </si>
  <si>
    <t>Personalaufwand</t>
  </si>
  <si>
    <t>Bruttoergebnis nach Personalaufwand</t>
  </si>
  <si>
    <t>Raumaufwand</t>
  </si>
  <si>
    <t>Treuhand- und Beratungsaufwand</t>
  </si>
  <si>
    <t>Aufwand Vorstand, GV, Arbeitsgruppen, Spesen</t>
  </si>
  <si>
    <t xml:space="preserve">Informatikaufwand </t>
  </si>
  <si>
    <t>Verwaltungs- und Informatikaufwand</t>
  </si>
  <si>
    <t>Performance-Vergleich und Indexberechnungen</t>
  </si>
  <si>
    <t>Sonstiger Aufwand</t>
  </si>
  <si>
    <t>Betriebliches Ergebnis vor Finanzerfolg und Steuern (EBIT)</t>
  </si>
  <si>
    <t>Finanzaufwand</t>
  </si>
  <si>
    <t>Betriebliches Ergebnis vor Steuern (EBT)</t>
  </si>
  <si>
    <t>Direkte Steuern</t>
  </si>
  <si>
    <t>Gesamtaufwand</t>
  </si>
  <si>
    <t>BUDGET</t>
  </si>
  <si>
    <t>Betrieblicher Gesamtaufwand</t>
  </si>
  <si>
    <t>Hochrechnung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</si>
</sst>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0066CC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  <font>
      <b/>
      <i/>
      <sz val="9"/>
      <color rgb="FF0066CC"/>
      <name val="Arial"/>
      <family val="2"/>
    </font>
    <font>
      <b/>
      <i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tted">
        <color rgb="FFC0C0C0"/>
      </bottom>
      <diagonal/>
    </border>
    <border>
      <left/>
      <right/>
      <top style="medium">
        <color rgb="FF0066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20" fillId="0" borderId="10" xfId="0" applyFont="1" applyBorder="1" applyAlignment="1">
      <alignment horizontal="right" vertical="top" wrapText="1"/>
    </xf>
    <xf numFmtId="0" fontId="21" fillId="0" borderId="11" xfId="0" applyFont="1" applyBorder="1" applyAlignment="1">
      <alignment vertical="top" wrapText="1"/>
    </xf>
    <xf numFmtId="4" fontId="21" fillId="0" borderId="11" xfId="0" applyNumberFormat="1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4" fontId="22" fillId="0" borderId="11" xfId="0" applyNumberFormat="1" applyFont="1" applyBorder="1" applyAlignment="1">
      <alignment vertical="top" wrapText="1"/>
    </xf>
    <xf numFmtId="0" fontId="23" fillId="0" borderId="0" xfId="0" applyFont="1"/>
    <xf numFmtId="2" fontId="21" fillId="0" borderId="11" xfId="0" applyNumberFormat="1" applyFont="1" applyBorder="1" applyAlignment="1">
      <alignment vertical="top" wrapText="1"/>
    </xf>
    <xf numFmtId="4" fontId="25" fillId="0" borderId="11" xfId="0" applyNumberFormat="1" applyFont="1" applyBorder="1" applyAlignment="1">
      <alignment vertical="top" wrapText="1"/>
    </xf>
    <xf numFmtId="4" fontId="26" fillId="0" borderId="11" xfId="0" applyNumberFormat="1" applyFont="1" applyBorder="1" applyAlignment="1">
      <alignment vertical="top" wrapText="1"/>
    </xf>
    <xf numFmtId="4" fontId="22" fillId="0" borderId="11" xfId="0" applyNumberFormat="1" applyFont="1" applyFill="1" applyBorder="1" applyAlignment="1">
      <alignment vertical="top" wrapText="1"/>
    </xf>
    <xf numFmtId="0" fontId="18" fillId="0" borderId="0" xfId="0" applyFont="1" applyFill="1"/>
    <xf numFmtId="0" fontId="23" fillId="0" borderId="0" xfId="0" applyFont="1" applyFill="1"/>
    <xf numFmtId="0" fontId="22" fillId="0" borderId="11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vertical="top" wrapText="1"/>
    </xf>
    <xf numFmtId="0" fontId="27" fillId="0" borderId="0" xfId="0" applyFont="1"/>
    <xf numFmtId="4" fontId="27" fillId="0" borderId="11" xfId="0" applyNumberFormat="1" applyFont="1" applyBorder="1" applyAlignment="1">
      <alignment vertical="top" wrapText="1"/>
    </xf>
    <xf numFmtId="4" fontId="29" fillId="0" borderId="11" xfId="0" applyNumberFormat="1" applyFont="1" applyBorder="1" applyAlignment="1">
      <alignment vertical="top" wrapText="1"/>
    </xf>
    <xf numFmtId="4" fontId="29" fillId="0" borderId="11" xfId="0" applyNumberFormat="1" applyFont="1" applyFill="1" applyBorder="1" applyAlignment="1">
      <alignment vertical="top" wrapText="1"/>
    </xf>
    <xf numFmtId="9" fontId="27" fillId="0" borderId="0" xfId="42" applyFont="1"/>
    <xf numFmtId="0" fontId="20" fillId="0" borderId="10" xfId="0" applyFont="1" applyBorder="1" applyAlignment="1">
      <alignment horizontal="right" vertical="top" wrapText="1"/>
    </xf>
    <xf numFmtId="0" fontId="20" fillId="0" borderId="12" xfId="0" applyFont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4" fontId="23" fillId="0" borderId="0" xfId="0" applyNumberFormat="1" applyFont="1" applyFill="1"/>
    <xf numFmtId="0" fontId="20" fillId="33" borderId="12" xfId="0" applyFont="1" applyFill="1" applyBorder="1" applyAlignment="1" applyProtection="1">
      <alignment horizontal="right" vertical="top" wrapText="1"/>
      <protection locked="0"/>
    </xf>
    <xf numFmtId="0" fontId="20" fillId="33" borderId="0" xfId="0" applyFont="1" applyFill="1" applyAlignment="1" applyProtection="1">
      <alignment horizontal="right" vertical="top" wrapText="1"/>
      <protection locked="0"/>
    </xf>
    <xf numFmtId="0" fontId="20" fillId="33" borderId="10" xfId="0" applyFont="1" applyFill="1" applyBorder="1" applyAlignment="1" applyProtection="1">
      <alignment horizontal="right" vertical="top" wrapText="1"/>
      <protection locked="0"/>
    </xf>
    <xf numFmtId="4" fontId="21" fillId="33" borderId="11" xfId="0" applyNumberFormat="1" applyFont="1" applyFill="1" applyBorder="1" applyAlignment="1">
      <alignment vertical="top" wrapText="1"/>
    </xf>
    <xf numFmtId="4" fontId="22" fillId="33" borderId="11" xfId="0" applyNumberFormat="1" applyFont="1" applyFill="1" applyBorder="1" applyAlignment="1">
      <alignment vertical="top" wrapText="1"/>
    </xf>
    <xf numFmtId="2" fontId="21" fillId="33" borderId="11" xfId="0" applyNumberFormat="1" applyFont="1" applyFill="1" applyBorder="1" applyAlignment="1">
      <alignment vertical="top" wrapText="1"/>
    </xf>
    <xf numFmtId="2" fontId="25" fillId="0" borderId="11" xfId="0" applyNumberFormat="1" applyFont="1" applyBorder="1" applyAlignment="1">
      <alignment vertical="top" wrapText="1"/>
    </xf>
    <xf numFmtId="0" fontId="20" fillId="0" borderId="10" xfId="0" applyFont="1" applyBorder="1" applyAlignment="1">
      <alignment horizontal="right" vertical="top" wrapText="1"/>
    </xf>
    <xf numFmtId="0" fontId="20" fillId="0" borderId="12" xfId="0" applyFont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28" fillId="0" borderId="12" xfId="0" applyFont="1" applyBorder="1" applyAlignment="1">
      <alignment horizontal="right" vertical="top" wrapText="1"/>
    </xf>
    <xf numFmtId="0" fontId="28" fillId="0" borderId="0" xfId="0" applyFont="1" applyAlignment="1">
      <alignment horizontal="right" vertical="top" wrapText="1"/>
    </xf>
    <xf numFmtId="0" fontId="28" fillId="0" borderId="10" xfId="0" applyFont="1" applyBorder="1" applyAlignment="1">
      <alignment horizontal="right" vertical="top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Prozent" xfId="42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1</xdr:col>
      <xdr:colOff>400049</xdr:colOff>
      <xdr:row>0</xdr:row>
      <xdr:rowOff>1007074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3BEFEBD-7EDD-409D-882C-22A05E55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2714624" cy="978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topLeftCell="A2" workbookViewId="0">
      <selection activeCell="F22" sqref="F22"/>
    </sheetView>
  </sheetViews>
  <sheetFormatPr baseColWidth="10" defaultColWidth="10.83203125" defaultRowHeight="13" x14ac:dyDescent="0.15"/>
  <cols>
    <col min="1" max="1" width="35.83203125" style="1" customWidth="1"/>
    <col min="2" max="2" width="15.6640625" style="1" customWidth="1"/>
    <col min="3" max="3" width="13.1640625" style="1" customWidth="1"/>
    <col min="4" max="4" width="10.1640625" style="19" bestFit="1" customWidth="1"/>
    <col min="5" max="5" width="13.1640625" style="1" customWidth="1"/>
    <col min="6" max="6" width="19.83203125" style="15" customWidth="1"/>
    <col min="7" max="16384" width="10.83203125" style="1"/>
  </cols>
  <sheetData>
    <row r="1" spans="1:6" ht="104.25" customHeight="1" x14ac:dyDescent="0.15"/>
    <row r="2" spans="1:6" ht="20" x14ac:dyDescent="0.2">
      <c r="A2" s="2" t="s">
        <v>20</v>
      </c>
    </row>
    <row r="5" spans="1:6" ht="15" thickBot="1" x14ac:dyDescent="0.2">
      <c r="A5" s="35"/>
      <c r="B5" s="35"/>
      <c r="C5" s="35"/>
      <c r="D5" s="35"/>
      <c r="E5" s="35"/>
    </row>
    <row r="6" spans="1:6" ht="15" x14ac:dyDescent="0.15">
      <c r="A6" s="36"/>
      <c r="B6" s="25">
        <v>2021</v>
      </c>
      <c r="C6" s="4" t="s">
        <v>0</v>
      </c>
      <c r="D6" s="38" t="s">
        <v>1</v>
      </c>
      <c r="E6" s="28" t="s">
        <v>0</v>
      </c>
    </row>
    <row r="7" spans="1:6" ht="12.75" customHeight="1" x14ac:dyDescent="0.15">
      <c r="A7" s="37"/>
      <c r="B7" s="26"/>
      <c r="C7" s="3"/>
      <c r="D7" s="39"/>
      <c r="E7" s="29"/>
    </row>
    <row r="8" spans="1:6" ht="16" thickBot="1" x14ac:dyDescent="0.2">
      <c r="A8" s="35"/>
      <c r="B8" s="24" t="s">
        <v>22</v>
      </c>
      <c r="C8" s="5">
        <v>2021</v>
      </c>
      <c r="D8" s="40"/>
      <c r="E8" s="30">
        <v>2022</v>
      </c>
    </row>
    <row r="9" spans="1:6" ht="15" x14ac:dyDescent="0.15">
      <c r="A9" s="6" t="s">
        <v>3</v>
      </c>
      <c r="B9" s="12">
        <v>418000</v>
      </c>
      <c r="C9" s="7">
        <v>408000</v>
      </c>
      <c r="D9" s="20">
        <f>E9-C9</f>
        <v>44000</v>
      </c>
      <c r="E9" s="31">
        <v>452000</v>
      </c>
    </row>
    <row r="10" spans="1:6" ht="15" x14ac:dyDescent="0.15">
      <c r="A10" s="8" t="s">
        <v>4</v>
      </c>
      <c r="B10" s="13">
        <f>B9</f>
        <v>418000</v>
      </c>
      <c r="C10" s="9">
        <f>C9</f>
        <v>408000</v>
      </c>
      <c r="D10" s="21">
        <f t="shared" ref="D10:D27" si="0">E10-C10</f>
        <v>44000</v>
      </c>
      <c r="E10" s="32">
        <f>E9</f>
        <v>452000</v>
      </c>
    </row>
    <row r="11" spans="1:6" ht="15" x14ac:dyDescent="0.15">
      <c r="A11" s="6" t="s">
        <v>5</v>
      </c>
      <c r="B11" s="12">
        <v>-252000</v>
      </c>
      <c r="C11" s="7">
        <v>-250000</v>
      </c>
      <c r="D11" s="20">
        <f t="shared" si="0"/>
        <v>0</v>
      </c>
      <c r="E11" s="31">
        <v>-250000</v>
      </c>
    </row>
    <row r="12" spans="1:6" s="10" customFormat="1" ht="15" x14ac:dyDescent="0.15">
      <c r="A12" s="8" t="s">
        <v>6</v>
      </c>
      <c r="B12" s="13">
        <f>B11</f>
        <v>-252000</v>
      </c>
      <c r="C12" s="9">
        <f>C11</f>
        <v>-250000</v>
      </c>
      <c r="D12" s="21">
        <f t="shared" si="0"/>
        <v>0</v>
      </c>
      <c r="E12" s="32">
        <f>E11</f>
        <v>-250000</v>
      </c>
      <c r="F12" s="16"/>
    </row>
    <row r="13" spans="1:6" s="10" customFormat="1" ht="15" x14ac:dyDescent="0.15">
      <c r="A13" s="8" t="s">
        <v>7</v>
      </c>
      <c r="B13" s="13">
        <f>B10+B12</f>
        <v>166000</v>
      </c>
      <c r="C13" s="9">
        <f>C10+C12</f>
        <v>158000</v>
      </c>
      <c r="D13" s="21">
        <f t="shared" si="0"/>
        <v>44000</v>
      </c>
      <c r="E13" s="32">
        <f>E10+E12</f>
        <v>202000</v>
      </c>
      <c r="F13" s="16"/>
    </row>
    <row r="14" spans="1:6" ht="15" x14ac:dyDescent="0.15">
      <c r="A14" s="6" t="s">
        <v>8</v>
      </c>
      <c r="B14" s="12">
        <v>-17000</v>
      </c>
      <c r="C14" s="7">
        <v>-17000</v>
      </c>
      <c r="D14" s="20">
        <f t="shared" si="0"/>
        <v>0</v>
      </c>
      <c r="E14" s="31">
        <v>-17000</v>
      </c>
    </row>
    <row r="15" spans="1:6" ht="15" x14ac:dyDescent="0.15">
      <c r="A15" s="6" t="s">
        <v>9</v>
      </c>
      <c r="B15" s="12">
        <v>-29000</v>
      </c>
      <c r="C15" s="7">
        <f>-20000+-17000</f>
        <v>-37000</v>
      </c>
      <c r="D15" s="20">
        <f t="shared" si="0"/>
        <v>12000</v>
      </c>
      <c r="E15" s="31">
        <v>-25000</v>
      </c>
    </row>
    <row r="16" spans="1:6" ht="30" x14ac:dyDescent="0.15">
      <c r="A16" s="6" t="s">
        <v>10</v>
      </c>
      <c r="B16" s="12">
        <v>-4500</v>
      </c>
      <c r="C16" s="7">
        <v>-20000</v>
      </c>
      <c r="D16" s="20">
        <f t="shared" si="0"/>
        <v>0</v>
      </c>
      <c r="E16" s="31">
        <v>-20000</v>
      </c>
    </row>
    <row r="17" spans="1:6" ht="15" x14ac:dyDescent="0.15">
      <c r="A17" s="6" t="s">
        <v>11</v>
      </c>
      <c r="B17" s="12">
        <v>-5000</v>
      </c>
      <c r="C17" s="7">
        <v>-9000</v>
      </c>
      <c r="D17" s="20">
        <f t="shared" si="0"/>
        <v>0</v>
      </c>
      <c r="E17" s="31">
        <v>-9000</v>
      </c>
    </row>
    <row r="18" spans="1:6" s="10" customFormat="1" ht="15" x14ac:dyDescent="0.15">
      <c r="A18" s="8" t="s">
        <v>12</v>
      </c>
      <c r="B18" s="13">
        <f>B14+B15+B16+B17</f>
        <v>-55500</v>
      </c>
      <c r="C18" s="9">
        <f>C14+C15+C16+C17</f>
        <v>-83000</v>
      </c>
      <c r="D18" s="21">
        <f t="shared" si="0"/>
        <v>12000</v>
      </c>
      <c r="E18" s="32">
        <f>E14+E15+E16+E17</f>
        <v>-71000</v>
      </c>
      <c r="F18" s="16"/>
    </row>
    <row r="19" spans="1:6" ht="30" x14ac:dyDescent="0.15">
      <c r="A19" s="6" t="s">
        <v>13</v>
      </c>
      <c r="B19" s="12">
        <v>-128000</v>
      </c>
      <c r="C19" s="7">
        <v>-128000</v>
      </c>
      <c r="D19" s="20">
        <f t="shared" si="0"/>
        <v>0</v>
      </c>
      <c r="E19" s="31">
        <v>-128000</v>
      </c>
    </row>
    <row r="20" spans="1:6" ht="15" x14ac:dyDescent="0.15">
      <c r="A20" s="6" t="s">
        <v>14</v>
      </c>
      <c r="B20" s="12">
        <v>-2500</v>
      </c>
      <c r="C20" s="7">
        <v>-7000</v>
      </c>
      <c r="D20" s="20">
        <f t="shared" si="0"/>
        <v>0</v>
      </c>
      <c r="E20" s="31">
        <v>-7000</v>
      </c>
    </row>
    <row r="21" spans="1:6" s="16" customFormat="1" ht="15" x14ac:dyDescent="0.15">
      <c r="A21" s="17" t="s">
        <v>21</v>
      </c>
      <c r="B21" s="18">
        <f>B12+B18+B19+B20</f>
        <v>-438000</v>
      </c>
      <c r="C21" s="14">
        <f>C12+C18+C19+C20</f>
        <v>-468000</v>
      </c>
      <c r="D21" s="22">
        <f t="shared" si="0"/>
        <v>12000</v>
      </c>
      <c r="E21" s="32">
        <f>E12+E18+E19+E20</f>
        <v>-456000</v>
      </c>
    </row>
    <row r="22" spans="1:6" s="10" customFormat="1" ht="30" x14ac:dyDescent="0.15">
      <c r="A22" s="8" t="s">
        <v>15</v>
      </c>
      <c r="B22" s="13">
        <f>B10+B21</f>
        <v>-20000</v>
      </c>
      <c r="C22" s="9">
        <f>C10+C21</f>
        <v>-60000</v>
      </c>
      <c r="D22" s="21">
        <f t="shared" si="0"/>
        <v>56000</v>
      </c>
      <c r="E22" s="32">
        <f>E10+E21</f>
        <v>-4000</v>
      </c>
      <c r="F22" s="27"/>
    </row>
    <row r="23" spans="1:6" ht="15" x14ac:dyDescent="0.15">
      <c r="A23" s="6" t="s">
        <v>16</v>
      </c>
      <c r="B23" s="34">
        <v>-300</v>
      </c>
      <c r="C23" s="11">
        <v>-500</v>
      </c>
      <c r="D23" s="20">
        <f t="shared" si="0"/>
        <v>0</v>
      </c>
      <c r="E23" s="33">
        <v>-500</v>
      </c>
    </row>
    <row r="24" spans="1:6" s="10" customFormat="1" ht="30" x14ac:dyDescent="0.15">
      <c r="A24" s="8" t="s">
        <v>17</v>
      </c>
      <c r="B24" s="13">
        <v>-43095.7</v>
      </c>
      <c r="C24" s="9">
        <f>C22+C23</f>
        <v>-60500</v>
      </c>
      <c r="D24" s="21">
        <f t="shared" si="0"/>
        <v>56000</v>
      </c>
      <c r="E24" s="32">
        <f>E22+E23</f>
        <v>-4500</v>
      </c>
      <c r="F24" s="16"/>
    </row>
    <row r="25" spans="1:6" ht="15" x14ac:dyDescent="0.15">
      <c r="A25" s="6" t="s">
        <v>18</v>
      </c>
      <c r="B25" s="12">
        <v>-900</v>
      </c>
      <c r="C25" s="7">
        <v>-1000</v>
      </c>
      <c r="D25" s="20">
        <f t="shared" si="0"/>
        <v>300</v>
      </c>
      <c r="E25" s="31">
        <v>-700</v>
      </c>
    </row>
    <row r="26" spans="1:6" s="16" customFormat="1" ht="15" x14ac:dyDescent="0.15">
      <c r="A26" s="17" t="s">
        <v>19</v>
      </c>
      <c r="B26" s="18">
        <f>B21+B23+B25</f>
        <v>-439200</v>
      </c>
      <c r="C26" s="18">
        <f>C21+C23+C25</f>
        <v>-469500</v>
      </c>
      <c r="D26" s="22">
        <f t="shared" si="0"/>
        <v>12300</v>
      </c>
      <c r="E26" s="32">
        <f>E21+E23+E25</f>
        <v>-457200</v>
      </c>
    </row>
    <row r="27" spans="1:6" s="10" customFormat="1" ht="15" x14ac:dyDescent="0.15">
      <c r="A27" s="8" t="s">
        <v>2</v>
      </c>
      <c r="B27" s="13">
        <f>B10+B26</f>
        <v>-21200</v>
      </c>
      <c r="C27" s="9">
        <f>C24+C25</f>
        <v>-61500</v>
      </c>
      <c r="D27" s="21">
        <f t="shared" si="0"/>
        <v>56300</v>
      </c>
      <c r="E27" s="32">
        <f>E24+E25</f>
        <v>-5200</v>
      </c>
      <c r="F27" s="16"/>
    </row>
    <row r="29" spans="1:6" x14ac:dyDescent="0.15">
      <c r="D29" s="23"/>
    </row>
  </sheetData>
  <mergeCells count="3">
    <mergeCell ref="A5:E5"/>
    <mergeCell ref="A6:A8"/>
    <mergeCell ref="D6:D8"/>
  </mergeCells>
  <phoneticPr fontId="24" type="noConversion"/>
  <pageMargins left="0.78740157499999996" right="0.78740157499999996" top="0.984251969" bottom="0.984251969" header="0.4921259845" footer="0.4921259845"/>
  <pageSetup paperSize="9" scale="8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Budget_Erfolgsrechnung_VJ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Antonio Sciulli</dc:creator>
  <cp:lastModifiedBy>Roland Kriemler</cp:lastModifiedBy>
  <cp:lastPrinted>2022-02-04T15:23:31Z</cp:lastPrinted>
  <dcterms:created xsi:type="dcterms:W3CDTF">2020-01-28T09:45:58Z</dcterms:created>
  <dcterms:modified xsi:type="dcterms:W3CDTF">2022-02-07T10:55:32Z</dcterms:modified>
</cp:coreProperties>
</file>