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G:\02_AFIAA\2.9 InvControlling\Quartalsreporting\KGAST\KGAST Arbeitsgruppe\Q3 2020\"/>
    </mc:Choice>
  </mc:AlternateContent>
  <bookViews>
    <workbookView xWindow="8100" yWindow="1815" windowWidth="25200" windowHeight="15225" activeTab="1"/>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Beschreibend'!$B$2:$H$100</definedName>
    <definedName name="_xlnm.Print_Area" localSheetId="0">'KGAST - Kennzahlen'!$B$2:$W$46</definedName>
  </definedNames>
  <calcPr calcId="162913"/>
</workbook>
</file>

<file path=xl/calcChain.xml><?xml version="1.0" encoding="utf-8"?>
<calcChain xmlns="http://schemas.openxmlformats.org/spreadsheetml/2006/main">
  <c r="I12" i="1" l="1"/>
  <c r="H12" i="1"/>
  <c r="I13" i="1"/>
  <c r="H13" i="1"/>
  <c r="K11" i="1" l="1"/>
  <c r="J11" i="1"/>
  <c r="K32" i="1" l="1"/>
  <c r="J32" i="1"/>
  <c r="J33" i="1" l="1"/>
  <c r="K33" i="1"/>
  <c r="I33" i="1"/>
  <c r="H33" i="1"/>
  <c r="K34" i="1" l="1"/>
  <c r="J34" i="1"/>
  <c r="K31" i="1" l="1"/>
  <c r="J31" i="1"/>
  <c r="K30" i="1"/>
  <c r="J30" i="1"/>
  <c r="K10" i="1" l="1"/>
  <c r="J10" i="1"/>
  <c r="K9" i="1" l="1"/>
  <c r="J9" i="1"/>
  <c r="I29" i="1" l="1"/>
  <c r="H29" i="1"/>
  <c r="I15" i="1"/>
  <c r="H15" i="1"/>
  <c r="B38" i="1"/>
  <c r="I36" i="1"/>
  <c r="H36" i="1"/>
  <c r="B15" i="1"/>
  <c r="I38" i="1" l="1"/>
  <c r="H38" i="1"/>
</calcChain>
</file>

<file path=xl/comments1.xml><?xml version="1.0" encoding="utf-8"?>
<comments xmlns="http://schemas.openxmlformats.org/spreadsheetml/2006/main">
  <authors>
    <author>Auf der Maur Stephan</author>
    <author>Tschabold, Marc-Oliver (SDRS 82)</author>
  </authors>
  <commentList>
    <comment ref="H6" authorId="0" shapeId="0">
      <text>
        <r>
          <rPr>
            <sz val="9"/>
            <color indexed="81"/>
            <rFont val="Tahoma"/>
            <family val="2"/>
          </rPr>
          <t>Zum Schlusskurs bei Geschäftsjahresabschluss</t>
        </r>
      </text>
    </comment>
    <comment ref="I6" authorId="0" shapeId="0">
      <text>
        <r>
          <rPr>
            <sz val="9"/>
            <color indexed="81"/>
            <rFont val="Tahoma"/>
            <family val="2"/>
          </rPr>
          <t>Zum Schlusskurs bei Geschäftsjahresabschluss</t>
        </r>
      </text>
    </comment>
    <comment ref="W6" authorId="1" shapeId="0">
      <text>
        <r>
          <rPr>
            <sz val="9"/>
            <color indexed="81"/>
            <rFont val="Tahoma"/>
            <family val="2"/>
          </rPr>
          <t>Aktuellst verfügbares Jahresergebnis</t>
        </r>
      </text>
    </comment>
    <comment ref="H26" authorId="0" shapeId="0">
      <text>
        <r>
          <rPr>
            <sz val="9"/>
            <color indexed="81"/>
            <rFont val="Tahoma"/>
            <family val="2"/>
          </rPr>
          <t>Zum Schlusskurs bei Geschäftsjahresabschluss</t>
        </r>
      </text>
    </comment>
    <comment ref="I26" authorId="0" shapeId="0">
      <text>
        <r>
          <rPr>
            <sz val="9"/>
            <color indexed="81"/>
            <rFont val="Tahoma"/>
            <family val="2"/>
          </rPr>
          <t>Zum Schlusskurs bei Geschäftsjahresabschluss</t>
        </r>
      </text>
    </comment>
    <comment ref="W26" authorId="1" shapeId="0">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shapeId="0">
      <text>
        <r>
          <rPr>
            <b/>
            <sz val="9"/>
            <color indexed="81"/>
            <rFont val="Tahoma"/>
            <family val="2"/>
          </rPr>
          <t>Zu erwähnen:</t>
        </r>
        <r>
          <rPr>
            <sz val="9"/>
            <color indexed="81"/>
            <rFont val="Tahoma"/>
            <family val="2"/>
          </rPr>
          <t xml:space="preserve">
- Anlageuniversum
- Strategie
- Sektoren
- Stil
- Zielperformance</t>
        </r>
      </text>
    </comment>
    <comment ref="B24" authorId="0" shapeId="0">
      <text>
        <r>
          <rPr>
            <b/>
            <sz val="9"/>
            <color indexed="81"/>
            <rFont val="Tahoma"/>
            <family val="2"/>
          </rPr>
          <t>Zu erwähnen:</t>
        </r>
        <r>
          <rPr>
            <sz val="9"/>
            <color indexed="81"/>
            <rFont val="Tahoma"/>
            <family val="2"/>
          </rPr>
          <t xml:space="preserve">
- Anlageuniversum
- Strategie
- Sektoren
- Stil
- Zielperformance</t>
        </r>
      </text>
    </comment>
    <comment ref="B34" authorId="0" shapeId="0">
      <text>
        <r>
          <rPr>
            <b/>
            <sz val="9"/>
            <color indexed="81"/>
            <rFont val="Tahoma"/>
            <family val="2"/>
          </rPr>
          <t>Zu erwähnen:</t>
        </r>
        <r>
          <rPr>
            <sz val="9"/>
            <color indexed="81"/>
            <rFont val="Tahoma"/>
            <family val="2"/>
          </rPr>
          <t xml:space="preserve">
- Anlageuniversum
- Strategie
- Sektoren
- Stil
- Zielperformance</t>
        </r>
      </text>
    </comment>
    <comment ref="B44" authorId="0" shapeId="0">
      <text>
        <r>
          <rPr>
            <b/>
            <sz val="9"/>
            <color indexed="81"/>
            <rFont val="Tahoma"/>
            <family val="2"/>
          </rPr>
          <t>Zu erwähnen:</t>
        </r>
        <r>
          <rPr>
            <sz val="9"/>
            <color indexed="81"/>
            <rFont val="Tahoma"/>
            <family val="2"/>
          </rPr>
          <t xml:space="preserve">
- Anlageuniversum
- Strategie
- Sektoren
- Stil
- Zielperformance</t>
        </r>
      </text>
    </comment>
    <comment ref="B56" authorId="0" shapeId="0">
      <text>
        <r>
          <rPr>
            <b/>
            <sz val="9"/>
            <color indexed="81"/>
            <rFont val="Tahoma"/>
            <family val="2"/>
          </rPr>
          <t>Zu erwähnen:</t>
        </r>
        <r>
          <rPr>
            <sz val="9"/>
            <color indexed="81"/>
            <rFont val="Tahoma"/>
            <family val="2"/>
          </rPr>
          <t xml:space="preserve">
- Anlageuniversum
- Strategie
- Sektoren
- Stil
- Zielperformance</t>
        </r>
      </text>
    </comment>
    <comment ref="B66" authorId="0" shapeId="0">
      <text>
        <r>
          <rPr>
            <b/>
            <sz val="9"/>
            <color indexed="81"/>
            <rFont val="Tahoma"/>
            <family val="2"/>
          </rPr>
          <t>Zu erwähnen:</t>
        </r>
        <r>
          <rPr>
            <sz val="9"/>
            <color indexed="81"/>
            <rFont val="Tahoma"/>
            <family val="2"/>
          </rPr>
          <t xml:space="preserve">
- Anlageuniversum
- Strategie
- Sektoren
- Stil
- Zielperformance</t>
        </r>
      </text>
    </comment>
    <comment ref="B76" authorId="0" shapeId="0">
      <text>
        <r>
          <rPr>
            <b/>
            <sz val="9"/>
            <color indexed="81"/>
            <rFont val="Tahoma"/>
            <family val="2"/>
          </rPr>
          <t>Zu erwähnen:</t>
        </r>
        <r>
          <rPr>
            <sz val="9"/>
            <color indexed="81"/>
            <rFont val="Tahoma"/>
            <family val="2"/>
          </rPr>
          <t xml:space="preserve">
- Anlageuniversum
- Strategie
- Sektoren
- Stil
- Zielperformance</t>
        </r>
      </text>
    </comment>
    <comment ref="B87" authorId="0" shapeId="0">
      <text>
        <r>
          <rPr>
            <b/>
            <sz val="9"/>
            <color indexed="81"/>
            <rFont val="Tahoma"/>
            <family val="2"/>
          </rPr>
          <t>Zu erwähnen:</t>
        </r>
        <r>
          <rPr>
            <sz val="9"/>
            <color indexed="81"/>
            <rFont val="Tahoma"/>
            <family val="2"/>
          </rPr>
          <t xml:space="preserve">
- Anlageuniversum
- Strategie
- Sektoren
- Stil
- Zielperformance</t>
        </r>
      </text>
    </comment>
    <comment ref="B99" authorId="0" shape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<sst xmlns="http://schemas.openxmlformats.org/spreadsheetml/2006/main" count="344" uniqueCount="197">
  <si>
    <t>Anlagestiftung</t>
  </si>
  <si>
    <t xml:space="preserve">Anlagegruppe </t>
  </si>
  <si>
    <t>Indirekte Anlagen</t>
  </si>
  <si>
    <t>CSA RE Germany</t>
  </si>
  <si>
    <t>CSA 2 Multi-Manager Real Estate Global</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</si>
  <si>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</si>
  <si>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</si>
  <si>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</si>
  <si>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</si>
  <si>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</si>
  <si>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</si>
  <si>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</si>
  <si>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</si>
  <si>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</si>
  <si>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</si>
  <si>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</si>
  <si>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</si>
  <si>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</si>
  <si>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</si>
  <si>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</si>
  <si>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</si>
  <si>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</si>
  <si>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</si>
  <si>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</si>
  <si>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</si>
  <si>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</si>
  <si>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</si>
  <si>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</si>
  <si>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</si>
  <si>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</si>
  <si>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</si>
  <si>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</si>
  <si>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</si>
  <si>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</si>
  <si>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</si>
  <si>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</si>
  <si>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</si>
  <si>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</si>
  <si>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</si>
  <si>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</si>
  <si>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</si>
  <si>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</si>
  <si>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</si>
  <si>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</si>
  <si>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</si>
  <si>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</si>
  <si>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</si>
  <si>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</si>
  <si>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</si>
  <si>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</si>
  <si>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</si>
  <si>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</si>
  <si>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</si>
  <si>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</si>
  <si>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</si>
  <si>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</si>
  <si>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</si>
  <si>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</si>
  <si>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</si>
  <si>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</si>
  <si>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</si>
  <si>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</si>
  <si>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</si>
  <si>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</si>
  <si>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</si>
  <si>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</si>
  <si>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</si>
  <si>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AAFIA Global</t>
  </si>
  <si>
    <t>CSA 2 Muli-Manager Real Estate Global</t>
  </si>
  <si>
    <t>Obstgartenstrasse 19, 8042 Zürich</t>
  </si>
  <si>
    <t>Pensimo Mge. / Testina Anlagestiftung</t>
  </si>
  <si>
    <t>IST Anlagegruppe X</t>
  </si>
  <si>
    <t>IST Investmentstiftung</t>
  </si>
  <si>
    <t>Michel Winkler</t>
  </si>
  <si>
    <t>michel.winkler@istfunds.ch</t>
  </si>
  <si>
    <t>+41 44 455 37 06</t>
  </si>
  <si>
    <t>Manessestrasse 87, 8045 Zürich</t>
  </si>
  <si>
    <t>Zollstrasse 42, 8005 Zürich</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</si>
  <si>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</si>
  <si>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</si>
  <si>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</si>
  <si>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</si>
  <si>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</si>
  <si>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</si>
  <si>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</si>
  <si>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</si>
  <si>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</si>
  <si>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</si>
  <si>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</si>
  <si>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</si>
  <si>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</si>
  <si>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</si>
  <si>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</si>
  <si>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</si>
  <si>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</si>
  <si>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</si>
  <si>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</si>
  <si>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</si>
  <si>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</si>
  <si>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</si>
  <si>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</si>
  <si>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</si>
  <si>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</si>
  <si>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</si>
  <si>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</si>
  <si>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</si>
  <si>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</si>
  <si>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</si>
  <si>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</si>
  <si>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</si>
  <si>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</si>
  <si>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</si>
  <si>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</si>
  <si>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</si>
  <si>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</si>
  <si>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</si>
  <si>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</si>
  <si>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Fremdfinanzierungs-
quote in %</t>
  </si>
  <si>
    <t>Anlagerendite KGAST 
in %</t>
  </si>
  <si>
    <t>Anlagerendite KGAST
 in %</t>
  </si>
  <si>
    <t>Per Jahres-
abschlussdatum</t>
  </si>
  <si>
    <t>Yvonne Götz</t>
  </si>
  <si>
    <t>yvonne.goetz@ubs.com</t>
  </si>
  <si>
    <t>+41 44 235 43 37</t>
  </si>
  <si>
    <t xml:space="preserve">S-Kl.   32336245
A-Kl.  32336250
L-Kl.   32336252
M-Kl. 32336258
</t>
  </si>
  <si>
    <t xml:space="preserve">Okt 2016
Jul 2017
Jul 2017
Okt 2016
</t>
  </si>
  <si>
    <r>
      <rPr>
        <b/>
        <sz val="9"/>
        <color theme="1"/>
        <rFont val="Credit Suisse Type Light"/>
        <family val="2"/>
        <scheme val="minor"/>
      </rPr>
      <t>Produktmanager:</t>
    </r>
    <r>
      <rPr>
        <sz val="9"/>
        <color theme="1"/>
        <rFont val="Credit Suisse Type Light"/>
        <family val="2"/>
        <scheme val="minor"/>
      </rPr>
      <t xml:space="preserve"> Rafael Metternich (rafael.metternich@credit-suisse.com)</t>
    </r>
  </si>
  <si>
    <r>
      <rPr>
        <b/>
        <sz val="9"/>
        <color theme="1"/>
        <rFont val="Credit Suisse Type Light"/>
        <family val="2"/>
        <scheme val="minor"/>
      </rPr>
      <t>Management Fee:</t>
    </r>
    <r>
      <rPr>
        <sz val="9"/>
        <color theme="1"/>
        <rFont val="Credit Suisse Type Light"/>
        <family val="2"/>
        <scheme val="minor"/>
      </rPr>
      <t xml:space="preserve"> 0.55% p.a. auf Gesamtvermögen</t>
    </r>
  </si>
  <si>
    <t>paola.prioni@pensimo.ch</t>
  </si>
  <si>
    <t>Paola Prioni</t>
  </si>
  <si>
    <t>AFIAA Global  (Valor 1.957.472) (hedged: Valor 42041475)</t>
  </si>
  <si>
    <t>AFIAA Diversified indirect  (Valor 36766965) (hedged: Valor 42041468)</t>
  </si>
  <si>
    <t>AFIAA Diversified indirect</t>
  </si>
  <si>
    <t>Alexandra Müller</t>
  </si>
  <si>
    <t>mueller@afiaa.com</t>
  </si>
  <si>
    <t>+41 58 585 94 88</t>
  </si>
  <si>
    <r>
      <rPr>
        <vertAlign val="superscript"/>
        <sz val="8"/>
        <color theme="1"/>
        <rFont val="Credit Suisse Type Light"/>
        <scheme val="minor"/>
      </rPr>
      <t>4)</t>
    </r>
    <r>
      <rPr>
        <sz val="8"/>
        <color theme="1"/>
        <rFont val="Credit Suisse Type Light"/>
        <family val="2"/>
        <scheme val="minor"/>
      </rPr>
      <t xml:space="preserve"> 12M rollierend</t>
    </r>
  </si>
  <si>
    <r>
      <t xml:space="preserve">AFIAA Global </t>
    </r>
    <r>
      <rPr>
        <vertAlign val="superscript"/>
        <sz val="10"/>
        <color theme="1"/>
        <rFont val="Credit Suisse Type Light"/>
        <scheme val="minor"/>
      </rPr>
      <t>3)</t>
    </r>
  </si>
  <si>
    <r>
      <t xml:space="preserve">AFIAA Global hedged </t>
    </r>
    <r>
      <rPr>
        <vertAlign val="superscript"/>
        <sz val="10"/>
        <color theme="1"/>
        <rFont val="Credit Suisse Type Light"/>
        <scheme val="minor"/>
      </rPr>
      <t>3)</t>
    </r>
  </si>
  <si>
    <r>
      <rPr>
        <vertAlign val="superscript"/>
        <sz val="8"/>
        <color theme="1"/>
        <rFont val="Credit Suisse Type Light"/>
        <family val="2"/>
        <scheme val="minor"/>
      </rPr>
      <t xml:space="preserve">5) </t>
    </r>
    <r>
      <rPr>
        <sz val="8"/>
        <color theme="1"/>
        <rFont val="Credit Suisse Type Light"/>
        <family val="2"/>
        <scheme val="minor"/>
      </rPr>
      <t>Transfer von Avadis Anlagestiftung 1. Juli 2017</t>
    </r>
  </si>
  <si>
    <r>
      <rPr>
        <vertAlign val="superscript"/>
        <sz val="8"/>
        <rFont val="Credit Suisse Type Light"/>
        <family val="2"/>
        <scheme val="minor"/>
      </rPr>
      <t>2)</t>
    </r>
    <r>
      <rPr>
        <sz val="8"/>
        <rFont val="Credit Suisse Type Light"/>
        <family val="2"/>
        <scheme val="minor"/>
      </rPr>
      <t xml:space="preserve"> Alle Zahlen per 31.03. nicht annualisiert, ausgenommen seit Lancierung</t>
    </r>
  </si>
  <si>
    <t>Anlagegruppe D1 und D2</t>
  </si>
  <si>
    <t>+41 43 255 21 13</t>
  </si>
  <si>
    <t>Kennzahlen Anlagestiftungen mit internationalen Immobilien-Anlagegruppen - 2019/2020 (Basis Jahresabschlüsse)</t>
  </si>
  <si>
    <r>
      <t xml:space="preserve">AFIAA Diversified indirect </t>
    </r>
    <r>
      <rPr>
        <vertAlign val="superscript"/>
        <sz val="10"/>
        <color theme="1"/>
        <rFont val="Credit Suisse Type Light"/>
        <family val="2"/>
        <scheme val="minor"/>
      </rPr>
      <t>5) 6)</t>
    </r>
  </si>
  <si>
    <r>
      <t xml:space="preserve">AFIAA Diversified indirect hedged </t>
    </r>
    <r>
      <rPr>
        <vertAlign val="superscript"/>
        <sz val="10"/>
        <color theme="1"/>
        <rFont val="Credit Suisse Type Light"/>
        <scheme val="minor"/>
      </rPr>
      <t>6)</t>
    </r>
  </si>
  <si>
    <r>
      <t>CHF</t>
    </r>
    <r>
      <rPr>
        <vertAlign val="superscript"/>
        <sz val="10"/>
        <color theme="1"/>
        <rFont val="Credit Suisse Type Light"/>
        <family val="2"/>
        <scheme val="minor"/>
      </rPr>
      <t xml:space="preserve"> 7)</t>
    </r>
  </si>
  <si>
    <r>
      <t>1.30</t>
    </r>
    <r>
      <rPr>
        <vertAlign val="superscript"/>
        <sz val="10"/>
        <color theme="1"/>
        <rFont val="Credit Suisse Type Light"/>
        <family val="2"/>
        <scheme val="minor"/>
      </rPr>
      <t>11)</t>
    </r>
  </si>
  <si>
    <r>
      <rPr>
        <vertAlign val="superscript"/>
        <sz val="8"/>
        <color theme="1"/>
        <rFont val="Credit Suisse Type Light"/>
        <family val="2"/>
        <scheme val="minor"/>
      </rPr>
      <t xml:space="preserve">7) </t>
    </r>
    <r>
      <rPr>
        <sz val="8"/>
        <color theme="1"/>
        <rFont val="Credit Suisse Type Light"/>
        <family val="2"/>
        <scheme val="minor"/>
      </rPr>
      <t xml:space="preserve"> Kapitalzusagen erfolgen in USD. Die Währung der Anlagegruppe ist CHF</t>
    </r>
  </si>
  <si>
    <r>
      <rPr>
        <vertAlign val="superscript"/>
        <sz val="8"/>
        <color theme="1"/>
        <rFont val="Credit Suisse Type Light"/>
        <family val="2"/>
        <scheme val="minor"/>
      </rPr>
      <t xml:space="preserve">8) </t>
    </r>
    <r>
      <rPr>
        <sz val="8"/>
        <color theme="1"/>
        <rFont val="Credit Suisse Type Light"/>
        <family val="2"/>
        <scheme val="minor"/>
      </rPr>
      <t>12M rollierend</t>
    </r>
  </si>
  <si>
    <r>
      <rPr>
        <vertAlign val="superscript"/>
        <sz val="8"/>
        <rFont val="Credit Suisse Type Light"/>
        <family val="2"/>
        <scheme val="minor"/>
      </rPr>
      <t>9)</t>
    </r>
    <r>
      <rPr>
        <sz val="8"/>
        <rFont val="Credit Suisse Type Light"/>
        <family val="2"/>
        <scheme val="minor"/>
      </rPr>
      <t xml:space="preserve"> Die ausgewiesene Netto-Anlagerendite wird anhand der “Modified Dietz” Methode berechnet</t>
    </r>
  </si>
  <si>
    <r>
      <rPr>
        <vertAlign val="superscript"/>
        <sz val="8"/>
        <color theme="1"/>
        <rFont val="Credit Suisse Type Light"/>
        <scheme val="minor"/>
      </rPr>
      <t>10)</t>
    </r>
    <r>
      <rPr>
        <sz val="8"/>
        <color theme="1"/>
        <rFont val="Credit Suisse Type Light"/>
        <family val="2"/>
        <scheme val="minor"/>
      </rPr>
      <t xml:space="preserve"> Für die Tranche I-A2</t>
    </r>
  </si>
  <si>
    <r>
      <rPr>
        <vertAlign val="superscript"/>
        <sz val="8"/>
        <color theme="1"/>
        <rFont val="Credit Suisse Type Light"/>
        <family val="2"/>
        <scheme val="minor"/>
      </rPr>
      <t>11)</t>
    </r>
    <r>
      <rPr>
        <sz val="8"/>
        <color theme="1"/>
        <rFont val="Credit Suisse Type Light"/>
        <family val="2"/>
        <scheme val="minor"/>
      </rPr>
      <t xml:space="preserve"> Inkl. Performance Fee auf der Stufe Zielportfolio</t>
    </r>
  </si>
  <si>
    <r>
      <rPr>
        <vertAlign val="superscript"/>
        <sz val="8"/>
        <color theme="1"/>
        <rFont val="Credit Suisse Type Light"/>
        <family val="2"/>
        <scheme val="minor"/>
      </rPr>
      <t xml:space="preserve">6) </t>
    </r>
    <r>
      <rPr>
        <sz val="8"/>
        <color theme="1"/>
        <rFont val="Credit Suisse Type Light"/>
        <family val="2"/>
        <scheme val="minor"/>
      </rPr>
      <t xml:space="preserve">Alle Zahlen per 31.03 ausser TER und Ausschüttungsrendite (wird nur per 30.09 ermittelt).  </t>
    </r>
  </si>
  <si>
    <r>
      <t>6.15</t>
    </r>
    <r>
      <rPr>
        <vertAlign val="superscript"/>
        <sz val="10"/>
        <color theme="1"/>
        <rFont val="Credit Suisse Type Light"/>
        <family val="2"/>
        <scheme val="minor"/>
      </rPr>
      <t>10)</t>
    </r>
  </si>
  <si>
    <t>DT CHF: 2565077
GT CHF:19225271
NT CHF:19225270</t>
  </si>
  <si>
    <t>Swisscanto Anlagestiftung Avant</t>
  </si>
  <si>
    <t>Swisscanto AST Avant Immobilien Ausland</t>
  </si>
  <si>
    <t>03.07.2006
06.03.2013
09.04.2013</t>
  </si>
  <si>
    <t xml:space="preserve">0.95
0.80
0.0
</t>
  </si>
  <si>
    <r>
      <t>0.18</t>
    </r>
    <r>
      <rPr>
        <sz val="10"/>
        <color theme="1"/>
        <rFont val="Credit Suisse Type Light"/>
        <family val="2"/>
        <scheme val="minor"/>
      </rPr>
      <t xml:space="preserve">
</t>
    </r>
    <r>
      <rPr>
        <sz val="10"/>
        <color theme="1"/>
        <rFont val="Credit Suisse Type Light"/>
        <scheme val="minor"/>
      </rPr>
      <t>3.27
4.06</t>
    </r>
  </si>
  <si>
    <r>
      <rPr>
        <sz val="10"/>
        <rFont val="Credit Suisse Type Light"/>
        <family val="2"/>
        <scheme val="minor"/>
      </rPr>
      <t>-17.81</t>
    </r>
    <r>
      <rPr>
        <vertAlign val="superscript"/>
        <sz val="10"/>
        <rFont val="Credit Suisse Type Light"/>
        <scheme val="minor"/>
      </rPr>
      <t>8</t>
    </r>
    <r>
      <rPr>
        <vertAlign val="superscript"/>
        <sz val="10"/>
        <rFont val="Credit Suisse Type Light"/>
        <family val="2"/>
        <scheme val="minor"/>
      </rPr>
      <t xml:space="preserve">)
</t>
    </r>
    <r>
      <rPr>
        <sz val="10"/>
        <rFont val="Credit Suisse Type Light"/>
        <family val="2"/>
        <scheme val="minor"/>
      </rPr>
      <t>-17.69
-17.02</t>
    </r>
  </si>
  <si>
    <t>Swisscanto AST Avant Immobilien Ausland (Valor DT CHF-Klasse: 2565077, GT CHF-Klasse:	19225271, NT CHF: 19225270)</t>
  </si>
  <si>
    <r>
      <rPr>
        <b/>
        <sz val="9"/>
        <color theme="1"/>
        <rFont val="Credit Suisse Type Light"/>
        <family val="2"/>
        <scheme val="minor"/>
      </rPr>
      <t>Anlagestiftung:</t>
    </r>
    <r>
      <rPr>
        <sz val="9"/>
        <color theme="1"/>
        <rFont val="Credit Suisse Type Light"/>
        <family val="2"/>
        <scheme val="minor"/>
      </rPr>
      <t xml:space="preserve"> Swisscanto Anlagestiftung Avant</t>
    </r>
  </si>
  <si>
    <r>
      <rPr>
        <b/>
        <sz val="9"/>
        <color theme="1"/>
        <rFont val="Credit Suisse Type Light"/>
        <family val="2"/>
        <scheme val="minor"/>
      </rPr>
      <t>Produktmanager:</t>
    </r>
    <r>
      <rPr>
        <sz val="9"/>
        <color theme="1"/>
        <rFont val="Credit Suisse Type Light"/>
        <family val="2"/>
        <scheme val="minor"/>
      </rPr>
      <t xml:space="preserve"> Luca Fischler (luca.fischler@swisscanto.ch)</t>
    </r>
  </si>
  <si>
    <r>
      <rPr>
        <b/>
        <sz val="9"/>
        <rFont val="Credit Suisse Type Light"/>
        <family val="2"/>
        <scheme val="minor"/>
      </rPr>
      <t>Zeichnung:</t>
    </r>
    <r>
      <rPr>
        <sz val="9"/>
        <rFont val="Credit Suisse Type Light"/>
        <family val="2"/>
        <scheme val="minor"/>
      </rPr>
      <t xml:space="preserve"> Täglich (0.0% Ausgabekomission)</t>
    </r>
  </si>
  <si>
    <r>
      <rPr>
        <b/>
        <sz val="9"/>
        <rFont val="Credit Suisse Type Light"/>
        <family val="2"/>
        <scheme val="minor"/>
      </rPr>
      <t>Rücknahme:</t>
    </r>
    <r>
      <rPr>
        <sz val="9"/>
        <rFont val="Credit Suisse Type Light"/>
        <family val="2"/>
        <scheme val="minor"/>
      </rPr>
      <t xml:space="preserve"> Täglich (0.0% Rücknahmekommission)</t>
    </r>
  </si>
  <si>
    <r>
      <rPr>
        <b/>
        <sz val="9"/>
        <color theme="1"/>
        <rFont val="Credit Suisse Type Light"/>
        <family val="2"/>
        <scheme val="minor"/>
      </rPr>
      <t>Management Fee:</t>
    </r>
    <r>
      <rPr>
        <sz val="9"/>
        <color theme="1"/>
        <rFont val="Credit Suisse Type Light"/>
        <family val="2"/>
        <scheme val="minor"/>
      </rPr>
      <t xml:space="preserve"> DT-Klasse 0.95%, GT-Klasse 0.80%, NT-Klasse 0.00%</t>
    </r>
  </si>
  <si>
    <t>https://products.swisscanto.com/products/product/CH0025650778?&amp;searchQuery=ast%20immobilien&amp;lang=de</t>
  </si>
  <si>
    <t>Die Anlagegruppe investiert aktiv vorwiegend in indirekte Immobilienanlagen im Ausland. Die Anlagen erfolgen in kotierten Immobiliengesellschaften aus Industrieländern (vor allem REITs). Die Geschäftstätigkeit der Unternehmen besteht aus der Erzielung von Erträgen aus der Vermietung, dem Betreiben, Erwerb, Verkauf und dem Entwickeln von Immobilien. Die Fremdwährungen werden insgesamt zu rund 95% gegenüber dem CHF abgesichert.</t>
  </si>
  <si>
    <t>Luca Fischler</t>
  </si>
  <si>
    <t>luca.fischler@swisscanto.ch</t>
  </si>
  <si>
    <t>+41 58 344 40 73</t>
  </si>
  <si>
    <t>Bahnhofstrasse 9, 8010 Zürich</t>
  </si>
  <si>
    <t>Oktober 2020/AM</t>
  </si>
  <si>
    <r>
      <rPr>
        <vertAlign val="superscript"/>
        <sz val="8"/>
        <rFont val="Credit Suisse Type Light"/>
        <family val="2"/>
        <scheme val="minor"/>
      </rPr>
      <t xml:space="preserve">3) </t>
    </r>
    <r>
      <rPr>
        <sz val="8"/>
        <rFont val="Credit Suisse Type Light"/>
        <family val="2"/>
        <scheme val="minor"/>
      </rPr>
      <t xml:space="preserve">Alle Zahlen per 30.06 ausser EBIT-Marge, TER, Return on Equity und ROIC, Ausschüttungsrendite/quote (wird nur per 30.09 ermittelt).  
</t>
    </r>
    <r>
      <rPr>
        <vertAlign val="superscript"/>
        <sz val="8"/>
        <color rgb="FFFF0000"/>
        <rFont val="Credit Suisse Type Light"/>
        <scheme val="minor"/>
      </rPr>
      <t/>
    </r>
  </si>
  <si>
    <r>
      <t xml:space="preserve">-1.54 </t>
    </r>
    <r>
      <rPr>
        <vertAlign val="superscript"/>
        <sz val="10"/>
        <rFont val="Credit Suisse Type Light"/>
        <scheme val="minor"/>
      </rPr>
      <t>4)</t>
    </r>
  </si>
  <si>
    <r>
      <t xml:space="preserve">-1.32 </t>
    </r>
    <r>
      <rPr>
        <vertAlign val="superscript"/>
        <sz val="10"/>
        <rFont val="Credit Suisse Type Light"/>
        <scheme val="minor"/>
      </rPr>
      <t>4)</t>
    </r>
  </si>
  <si>
    <t>-0.27</t>
  </si>
  <si>
    <r>
      <t xml:space="preserve">1.70 </t>
    </r>
    <r>
      <rPr>
        <vertAlign val="superscript"/>
        <sz val="10"/>
        <rFont val="Credit Suisse Type Light"/>
        <scheme val="minor"/>
      </rPr>
      <t>8)</t>
    </r>
  </si>
  <si>
    <r>
      <t xml:space="preserve">4.21 </t>
    </r>
    <r>
      <rPr>
        <vertAlign val="superscript"/>
        <sz val="10"/>
        <rFont val="Credit Suisse Type Light"/>
        <scheme val="minor"/>
      </rPr>
      <t>8</t>
    </r>
    <r>
      <rPr>
        <vertAlign val="superscript"/>
        <sz val="10"/>
        <rFont val="Credit Suisse Type Light"/>
        <family val="2"/>
        <scheme val="minor"/>
      </rPr>
      <t>)</t>
    </r>
  </si>
  <si>
    <t>2.15
2.37
2.23
1.61</t>
  </si>
  <si>
    <r>
      <t>6.13</t>
    </r>
    <r>
      <rPr>
        <vertAlign val="superscript"/>
        <sz val="10"/>
        <color theme="1"/>
        <rFont val="Credit Suisse Type Light"/>
        <family val="2"/>
        <scheme val="minor"/>
      </rPr>
      <t>9)</t>
    </r>
    <r>
      <rPr>
        <sz val="10"/>
        <color theme="1"/>
        <rFont val="Credit Suisse Type Light"/>
        <family val="2"/>
        <scheme val="minor"/>
      </rPr>
      <t xml:space="preserve">
8.20</t>
    </r>
    <r>
      <rPr>
        <vertAlign val="superscript"/>
        <sz val="10"/>
        <color theme="1"/>
        <rFont val="Credit Suisse Type Light"/>
        <family val="2"/>
        <scheme val="minor"/>
      </rPr>
      <t>9)</t>
    </r>
    <r>
      <rPr>
        <sz val="10"/>
        <color theme="1"/>
        <rFont val="Credit Suisse Type Light"/>
        <family val="2"/>
        <scheme val="minor"/>
      </rPr>
      <t xml:space="preserve">
8.71</t>
    </r>
    <r>
      <rPr>
        <vertAlign val="superscript"/>
        <sz val="10"/>
        <color theme="1"/>
        <rFont val="Credit Suisse Type Light"/>
        <family val="2"/>
        <scheme val="minor"/>
      </rPr>
      <t>9)</t>
    </r>
    <r>
      <rPr>
        <sz val="10"/>
        <color theme="1"/>
        <rFont val="Credit Suisse Type Light"/>
        <family val="2"/>
        <scheme val="minor"/>
      </rPr>
      <t xml:space="preserve">
7.12</t>
    </r>
    <r>
      <rPr>
        <vertAlign val="superscript"/>
        <sz val="10"/>
        <color theme="1"/>
        <rFont val="Credit Suisse Type Light"/>
        <family val="2"/>
        <scheme val="minor"/>
      </rPr>
      <t>9)</t>
    </r>
    <r>
      <rPr>
        <sz val="10"/>
        <color theme="1"/>
        <rFont val="Credit Suisse Type Light"/>
        <family val="2"/>
        <scheme val="minor"/>
      </rPr>
      <t xml:space="preserve">
</t>
    </r>
  </si>
  <si>
    <t xml:space="preserve">CSA Real Estate Germany </t>
  </si>
  <si>
    <t>-</t>
  </si>
  <si>
    <t>Jennifer Riz à Porta</t>
  </si>
  <si>
    <t>jennifer.rizaporta@credit-suisse.com</t>
  </si>
  <si>
    <t>+41 44 332 59 36</t>
  </si>
  <si>
    <t>Uetlihof - Uetlibergstr. 233, 8045 Zürich</t>
  </si>
  <si>
    <r>
      <t xml:space="preserve">Immobilien USA </t>
    </r>
    <r>
      <rPr>
        <vertAlign val="superscript"/>
        <sz val="10"/>
        <color theme="1"/>
        <rFont val="Credit Suisse Type Light"/>
        <family val="2"/>
        <scheme val="minor"/>
      </rPr>
      <t>2)</t>
    </r>
  </si>
  <si>
    <t>USD</t>
  </si>
  <si>
    <t>Immobilien USA</t>
  </si>
  <si>
    <t>Ruth Syz</t>
  </si>
  <si>
    <t>ruth.syz@zurich.ch</t>
  </si>
  <si>
    <t xml:space="preserve">+41 44 628 29 72 </t>
  </si>
  <si>
    <t>ZAST Immobilien USA (44805879)</t>
  </si>
  <si>
    <t>Die Anlagegruppe investiert in kommerzielle sowie Wohn-Immobilien in den USA. Das Anlageuniversum bezieht sich auf die wirtschaftlich grössten Regionen der USA. Der Anlagefokus liegt auf Direktinvestitionen in «Core-» oder «Core Plus-» Immobilien mit langfristigen Mietverträgen und hohem Vermietungsgrad.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</si>
</sst>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45">
    <font>
      <sz val="10"/>
      <color theme="1"/>
      <name val="Credit Suisse Type Light"/>
      <family val="2"/>
      <scheme val="minor"/>
    </font>
    <font>
      <sz val="12"/>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
      <vertAlign val="superscript"/>
      <sz val="10"/>
      <name val="Credit Suisse Type Light"/>
      <family val="2"/>
      <scheme val="minor"/>
    </font>
    <font>
      <vertAlign val="superscript"/>
      <sz val="8"/>
      <name val="Credit Suisse Type Light"/>
      <family val="2"/>
      <scheme val="minor"/>
    </font>
    <font>
      <sz val="9.5"/>
      <color theme="1"/>
      <name val="Credit Suisse Type Light"/>
      <scheme val="minor"/>
    </font>
    <font>
      <vertAlign val="superscript"/>
      <sz val="8"/>
      <color theme="1"/>
      <name val="Credit Suisse Type Light"/>
      <scheme val="minor"/>
    </font>
    <font>
      <sz val="8"/>
      <color theme="1"/>
      <name val="Credit Suisse Type Light"/>
      <scheme val="minor"/>
    </font>
    <font>
      <vertAlign val="superscript"/>
      <sz val="8"/>
      <color rgb="FFFF0000"/>
      <name val="Credit Suisse Type Light"/>
      <scheme val="minor"/>
    </font>
    <font>
      <sz val="10"/>
      <name val="Credit Suisse Type Light"/>
      <scheme val="minor"/>
    </font>
    <font>
      <vertAlign val="superscript"/>
      <sz val="10"/>
      <color theme="1"/>
      <name val="Credit Suisse Type Light"/>
      <scheme val="minor"/>
    </font>
    <font>
      <vertAlign val="superscript"/>
      <sz val="10"/>
      <name val="Credit Suisse Type Light"/>
      <scheme val="minor"/>
    </font>
    <font>
      <sz val="10"/>
      <color theme="1"/>
      <name val="Credit Suisse Type Light"/>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1">
    <xf numFmtId="0" fontId="0" fillId="0" borderId="0"/>
    <xf numFmtId="0" fontId="14" fillId="0" borderId="7" applyNumberFormat="0" applyFill="0" applyAlignment="0" applyProtection="0"/>
    <xf numFmtId="0" fontId="15" fillId="0" borderId="8"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7" fillId="2" borderId="0" applyNumberFormat="0" applyBorder="0" applyAlignment="0" applyProtection="0"/>
    <xf numFmtId="0" fontId="6" fillId="3" borderId="0" applyNumberFormat="0" applyBorder="0" applyAlignment="0" applyProtection="0"/>
    <xf numFmtId="0" fontId="5" fillId="4" borderId="0" applyNumberFormat="0" applyBorder="0" applyAlignment="0" applyProtection="0"/>
    <xf numFmtId="0" fontId="12" fillId="5" borderId="1" applyNumberFormat="0" applyAlignment="0" applyProtection="0"/>
    <xf numFmtId="0" fontId="8" fillId="6" borderId="2" applyNumberFormat="0" applyAlignment="0" applyProtection="0"/>
    <xf numFmtId="0" fontId="3" fillId="6" borderId="1" applyNumberFormat="0" applyAlignment="0" applyProtection="0"/>
    <xf numFmtId="0" fontId="11" fillId="0" borderId="3" applyNumberFormat="0" applyFill="0" applyAlignment="0" applyProtection="0"/>
    <xf numFmtId="0" fontId="4" fillId="7" borderId="4" applyNumberFormat="0" applyAlignment="0" applyProtection="0"/>
    <xf numFmtId="0" fontId="9" fillId="0" borderId="0" applyNumberFormat="0" applyFill="0" applyBorder="0" applyAlignment="0" applyProtection="0"/>
    <xf numFmtId="0" fontId="10" fillId="8" borderId="5" applyNumberFormat="0" applyAlignment="0" applyProtection="0"/>
    <xf numFmtId="0" fontId="13" fillId="0" borderId="0" applyNumberFormat="0" applyFill="0" applyBorder="0" applyAlignment="0" applyProtection="0"/>
    <xf numFmtId="0" fontId="16" fillId="0" borderId="6" applyNumberFormat="0" applyFill="0" applyAlignment="0" applyProtection="0"/>
    <xf numFmtId="0" fontId="17" fillId="0" borderId="0" applyNumberFormat="0" applyFill="0" applyBorder="0" applyAlignment="0" applyProtection="0"/>
    <xf numFmtId="0" fontId="28"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190">
    <xf numFmtId="0" fontId="0" fillId="0" borderId="0" xfId="0"/>
    <xf numFmtId="0" fontId="0" fillId="9" borderId="0" xfId="0" applyFill="1"/>
    <xf numFmtId="0" fontId="4"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6" fillId="9" borderId="0" xfId="0" applyFont="1" applyFill="1"/>
    <xf numFmtId="0" fontId="23" fillId="9" borderId="0" xfId="0" applyFont="1" applyFill="1"/>
    <xf numFmtId="0" fontId="4" fillId="9" borderId="0" xfId="0" applyFont="1" applyFill="1" applyAlignment="1"/>
    <xf numFmtId="0" fontId="21" fillId="9" borderId="0" xfId="0" applyFont="1" applyFill="1" applyBorder="1"/>
    <xf numFmtId="0" fontId="25" fillId="9" borderId="0" xfId="0" applyFont="1" applyFill="1"/>
    <xf numFmtId="0" fontId="4" fillId="10" borderId="10" xfId="0" applyFont="1" applyFill="1" applyBorder="1" applyAlignment="1"/>
    <xf numFmtId="0" fontId="4" fillId="11" borderId="10" xfId="0" applyFont="1" applyFill="1" applyBorder="1" applyAlignment="1"/>
    <xf numFmtId="0" fontId="4"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4"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4" fillId="11" borderId="10" xfId="0" applyFont="1" applyFill="1" applyBorder="1" applyAlignment="1">
      <alignment vertical="top"/>
    </xf>
    <xf numFmtId="0" fontId="4" fillId="11" borderId="10" xfId="0" applyFont="1" applyFill="1" applyBorder="1" applyAlignment="1">
      <alignment horizontal="center" vertical="top"/>
    </xf>
    <xf numFmtId="0" fontId="28" fillId="0" borderId="0" xfId="18"/>
    <xf numFmtId="0" fontId="16"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2" fillId="9" borderId="0" xfId="0" applyFont="1" applyFill="1" applyAlignment="1">
      <alignment vertical="top"/>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4" fillId="11" borderId="12" xfId="0" applyFont="1" applyFill="1" applyBorder="1" applyAlignment="1">
      <alignment horizontal="center"/>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4" fillId="11" borderId="10" xfId="0" applyNumberFormat="1" applyFont="1" applyFill="1" applyBorder="1" applyAlignment="1">
      <alignment horizontal="left" vertical="top"/>
    </xf>
    <xf numFmtId="0" fontId="4" fillId="11" borderId="0" xfId="0" applyFont="1" applyFill="1" applyBorder="1" applyAlignment="1">
      <alignment horizontal="center" vertical="top"/>
    </xf>
    <xf numFmtId="0" fontId="4" fillId="11" borderId="0" xfId="0" applyFont="1" applyFill="1" applyBorder="1" applyAlignment="1">
      <alignment horizontal="center"/>
    </xf>
    <xf numFmtId="0" fontId="0" fillId="0" borderId="0" xfId="0" applyFill="1" applyAlignment="1">
      <alignment vertical="top"/>
    </xf>
    <xf numFmtId="166" fontId="4" fillId="0" borderId="0" xfId="0" applyNumberFormat="1" applyFont="1" applyFill="1" applyBorder="1" applyAlignment="1">
      <alignment horizontal="lef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165" fontId="4" fillId="0" borderId="0" xfId="19" applyNumberFormat="1" applyFont="1" applyFill="1" applyBorder="1" applyAlignment="1">
      <alignment horizontal="center" vertical="top"/>
    </xf>
    <xf numFmtId="0" fontId="4"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4"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4"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2" fillId="9" borderId="0" xfId="0" applyFont="1" applyFill="1" applyAlignment="1">
      <alignment horizontal="left" vertical="center"/>
    </xf>
    <xf numFmtId="0" fontId="2" fillId="0" borderId="0" xfId="0" applyFont="1" applyAlignment="1">
      <alignment horizontal="left" vertical="center"/>
    </xf>
    <xf numFmtId="0" fontId="0" fillId="9" borderId="0" xfId="0" applyFont="1" applyFill="1"/>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0" fillId="9" borderId="0" xfId="0" applyFont="1" applyFill="1" applyAlignment="1">
      <alignment vertical="top" wrapText="1"/>
    </xf>
    <xf numFmtId="0" fontId="0" fillId="0" borderId="0" xfId="0" applyFont="1" applyAlignment="1">
      <alignment vertical="top" wrapText="1"/>
    </xf>
    <xf numFmtId="0" fontId="28" fillId="9" borderId="0" xfId="18" applyFont="1" applyFill="1"/>
    <xf numFmtId="0" fontId="37" fillId="9" borderId="0" xfId="0" applyFont="1" applyFill="1" applyAlignment="1">
      <alignment vertical="top" wrapText="1"/>
    </xf>
    <xf numFmtId="0" fontId="39" fillId="9" borderId="0" xfId="0" applyFont="1" applyFill="1" applyBorder="1"/>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165" fontId="0" fillId="13" borderId="14" xfId="19" applyNumberFormat="1" applyFont="1" applyFill="1" applyBorder="1" applyAlignment="1">
      <alignment horizontal="center" vertical="top"/>
    </xf>
    <xf numFmtId="0" fontId="32" fillId="9" borderId="0" xfId="0" applyFont="1" applyFill="1" applyBorder="1"/>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39" fillId="9" borderId="0" xfId="0" applyFont="1" applyFill="1" applyBorder="1"/>
    <xf numFmtId="0" fontId="32" fillId="9" borderId="0" xfId="0" applyFont="1" applyFill="1"/>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14" fontId="25" fillId="9" borderId="10" xfId="0" applyNumberFormat="1" applyFont="1" applyFill="1" applyBorder="1" applyAlignment="1">
      <alignment horizontal="center" vertical="top"/>
    </xf>
    <xf numFmtId="0" fontId="0" fillId="0" borderId="0" xfId="0"/>
    <xf numFmtId="0" fontId="0" fillId="9" borderId="0" xfId="0" applyFill="1"/>
    <xf numFmtId="0" fontId="0" fillId="9" borderId="0" xfId="0" applyFont="1" applyFill="1" applyBorder="1"/>
    <xf numFmtId="0" fontId="21" fillId="9" borderId="0" xfId="0" applyFont="1" applyFill="1" applyBorder="1"/>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25" fillId="12" borderId="10" xfId="0" applyFont="1" applyFill="1" applyBorder="1" applyAlignment="1">
      <alignment horizontal="center" vertical="top"/>
    </xf>
    <xf numFmtId="0" fontId="0" fillId="9" borderId="0" xfId="0" applyFont="1" applyFill="1" applyBorder="1" applyAlignment="1">
      <alignment horizontal="center" vertical="top"/>
    </xf>
    <xf numFmtId="0" fontId="0" fillId="9" borderId="10" xfId="0" applyFont="1" applyFill="1" applyBorder="1" applyAlignment="1">
      <alignment horizontal="left" vertical="top" wrapText="1"/>
    </xf>
    <xf numFmtId="165" fontId="25" fillId="13" borderId="14" xfId="19" applyNumberFormat="1" applyFont="1" applyFill="1" applyBorder="1" applyAlignment="1">
      <alignment horizontal="center" vertical="top"/>
    </xf>
    <xf numFmtId="165" fontId="25" fillId="12" borderId="10" xfId="19" applyNumberFormat="1" applyFont="1" applyFill="1" applyBorder="1" applyAlignment="1">
      <alignment horizontal="center" vertical="top"/>
    </xf>
    <xf numFmtId="2" fontId="25" fillId="12" borderId="10" xfId="0" applyNumberFormat="1" applyFont="1" applyFill="1" applyBorder="1" applyAlignment="1">
      <alignment horizontal="center" vertical="top"/>
    </xf>
    <xf numFmtId="2" fontId="25" fillId="12" borderId="10" xfId="0" applyNumberFormat="1" applyFont="1" applyFill="1" applyBorder="1" applyAlignment="1">
      <alignment horizontal="center" vertical="top" wrapText="1"/>
    </xf>
    <xf numFmtId="165" fontId="25" fillId="12" borderId="12" xfId="19" applyNumberFormat="1" applyFont="1" applyFill="1" applyBorder="1" applyAlignment="1">
      <alignment horizontal="center" vertical="top"/>
    </xf>
    <xf numFmtId="43" fontId="25" fillId="12" borderId="10" xfId="19" applyNumberFormat="1" applyFont="1" applyFill="1" applyBorder="1" applyAlignment="1">
      <alignment horizontal="center" vertical="top"/>
    </xf>
    <xf numFmtId="0" fontId="10" fillId="9" borderId="10" xfId="0" applyFont="1" applyFill="1" applyBorder="1" applyAlignment="1">
      <alignment horizontal="center" vertical="top"/>
    </xf>
    <xf numFmtId="0" fontId="41" fillId="12" borderId="10" xfId="0" applyFont="1" applyFill="1" applyBorder="1" applyAlignment="1">
      <alignment horizontal="center" vertical="top" wrapText="1"/>
    </xf>
    <xf numFmtId="14" fontId="25" fillId="9" borderId="10" xfId="0" applyNumberFormat="1" applyFont="1" applyFill="1" applyBorder="1" applyAlignment="1">
      <alignment horizontal="center" vertical="top"/>
    </xf>
    <xf numFmtId="2" fontId="0" fillId="12" borderId="10" xfId="0" applyNumberFormat="1" applyFont="1" applyFill="1" applyBorder="1" applyAlignment="1">
      <alignment horizontal="center" vertical="center"/>
    </xf>
    <xf numFmtId="1" fontId="0" fillId="12" borderId="12" xfId="0" applyNumberFormat="1" applyFont="1" applyFill="1" applyBorder="1" applyAlignment="1">
      <alignment horizontal="center" vertical="center"/>
    </xf>
    <xf numFmtId="165" fontId="0" fillId="13" borderId="14" xfId="19" applyNumberFormat="1" applyFont="1" applyFill="1" applyBorder="1" applyAlignment="1">
      <alignment horizontal="center" vertical="center"/>
    </xf>
    <xf numFmtId="0" fontId="0" fillId="9" borderId="0" xfId="0" applyFont="1" applyFill="1" applyBorder="1" applyAlignment="1">
      <alignment horizontal="center" vertical="center"/>
    </xf>
    <xf numFmtId="0" fontId="0" fillId="9" borderId="10" xfId="0" applyFont="1" applyFill="1" applyBorder="1" applyAlignment="1">
      <alignment horizontal="center" vertical="center"/>
    </xf>
    <xf numFmtId="0" fontId="0" fillId="12" borderId="10" xfId="0" applyFont="1" applyFill="1" applyBorder="1" applyAlignment="1">
      <alignment horizontal="center" vertical="center"/>
    </xf>
    <xf numFmtId="164" fontId="0" fillId="9" borderId="10" xfId="0" applyNumberFormat="1" applyFont="1" applyFill="1" applyBorder="1" applyAlignment="1">
      <alignment horizontal="center" vertical="center"/>
    </xf>
    <xf numFmtId="0" fontId="0" fillId="9" borderId="10" xfId="0" applyFont="1" applyFill="1" applyBorder="1" applyAlignment="1">
      <alignment horizontal="left" vertical="center"/>
    </xf>
    <xf numFmtId="0" fontId="0" fillId="9" borderId="10" xfId="0" applyFont="1" applyFill="1" applyBorder="1" applyAlignment="1">
      <alignment vertical="center"/>
    </xf>
    <xf numFmtId="14" fontId="0" fillId="9" borderId="10" xfId="0" applyNumberFormat="1" applyFont="1" applyFill="1" applyBorder="1" applyAlignment="1">
      <alignment horizontal="center" vertical="center"/>
    </xf>
    <xf numFmtId="1" fontId="0" fillId="12" borderId="10" xfId="0" applyNumberFormat="1" applyFont="1" applyFill="1" applyBorder="1" applyAlignment="1">
      <alignment horizontal="center" vertical="center"/>
    </xf>
    <xf numFmtId="0" fontId="0" fillId="0" borderId="0" xfId="0"/>
    <xf numFmtId="0" fontId="28" fillId="0" borderId="0" xfId="18"/>
    <xf numFmtId="0" fontId="0" fillId="0" borderId="0" xfId="0" quotePrefix="1"/>
    <xf numFmtId="0" fontId="41" fillId="12" borderId="10" xfId="0" quotePrefix="1" applyFont="1" applyFill="1" applyBorder="1" applyAlignment="1">
      <alignment horizontal="center" vertical="top" wrapText="1"/>
    </xf>
    <xf numFmtId="165" fontId="0" fillId="12" borderId="12" xfId="0" applyNumberFormat="1" applyFont="1" applyFill="1" applyBorder="1" applyAlignment="1">
      <alignment horizontal="center" vertical="top"/>
    </xf>
    <xf numFmtId="0" fontId="0" fillId="9" borderId="0" xfId="0" applyFont="1" applyFill="1" applyAlignment="1">
      <alignment vertical="top" wrapText="1"/>
    </xf>
    <xf numFmtId="0" fontId="0" fillId="0" borderId="0" xfId="0" applyFont="1" applyAlignment="1">
      <alignment vertical="top" wrapText="1"/>
    </xf>
    <xf numFmtId="0" fontId="37" fillId="9" borderId="0" xfId="0" applyFont="1" applyFill="1" applyAlignment="1">
      <alignment vertical="top" wrapText="1"/>
    </xf>
    <xf numFmtId="10" fontId="25" fillId="12" borderId="10" xfId="0" applyNumberFormat="1" applyFont="1" applyFill="1" applyBorder="1" applyAlignment="1">
      <alignment horizontal="center" vertical="top" wrapText="1"/>
    </xf>
    <xf numFmtId="2" fontId="35" fillId="12" borderId="10" xfId="0" quotePrefix="1" applyNumberFormat="1" applyFont="1" applyFill="1" applyBorder="1" applyAlignment="1">
      <alignment horizontal="left" vertical="top" wrapText="1"/>
    </xf>
    <xf numFmtId="2" fontId="41" fillId="12" borderId="10" xfId="0" quotePrefix="1" applyNumberFormat="1" applyFont="1" applyFill="1" applyBorder="1" applyAlignment="1">
      <alignment horizontal="left" vertical="top" wrapText="1"/>
    </xf>
    <xf numFmtId="0" fontId="28" fillId="9" borderId="0" xfId="18" applyFill="1"/>
    <xf numFmtId="0" fontId="0" fillId="0" borderId="0" xfId="0" applyFill="1"/>
    <xf numFmtId="0" fontId="25" fillId="12" borderId="10" xfId="0" quotePrefix="1" applyFont="1" applyFill="1" applyBorder="1" applyAlignment="1">
      <alignment horizontal="center" vertical="top"/>
    </xf>
    <xf numFmtId="0" fontId="0" fillId="12" borderId="10" xfId="0" quotePrefix="1" applyFont="1" applyFill="1" applyBorder="1" applyAlignment="1">
      <alignment horizontal="center"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0" fontId="0" fillId="9" borderId="10" xfId="0" applyFont="1" applyFill="1" applyBorder="1" applyAlignment="1">
      <alignment horizontal="left" vertical="top"/>
    </xf>
    <xf numFmtId="0" fontId="0" fillId="9" borderId="0" xfId="0" applyFont="1" applyFill="1" applyBorder="1" applyAlignment="1">
      <alignment horizontal="center" vertical="top"/>
    </xf>
    <xf numFmtId="0" fontId="0" fillId="0" borderId="0" xfId="0"/>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22" fillId="12" borderId="10" xfId="0" applyFont="1" applyFill="1" applyBorder="1" applyAlignment="1">
      <alignment horizontal="right" vertical="top"/>
    </xf>
    <xf numFmtId="0" fontId="28" fillId="0" borderId="0" xfId="18"/>
    <xf numFmtId="0" fontId="0" fillId="0" borderId="0" xfId="0" quotePrefix="1"/>
    <xf numFmtId="1" fontId="0" fillId="12" borderId="10" xfId="0"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0" fontId="4" fillId="10" borderId="11" xfId="0" applyFont="1" applyFill="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32" fillId="9" borderId="0" xfId="0" applyFont="1" applyFill="1" applyAlignment="1">
      <alignment horizontal="left" vertical="center" wrapText="1"/>
    </xf>
    <xf numFmtId="0" fontId="1" fillId="9" borderId="0" xfId="0" applyFont="1" applyFill="1" applyAlignment="1">
      <alignment horizontal="center" vertical="center"/>
    </xf>
    <xf numFmtId="0" fontId="37" fillId="9" borderId="0" xfId="0" applyFont="1" applyFill="1" applyAlignment="1">
      <alignment vertical="center" wrapText="1"/>
    </xf>
    <xf numFmtId="0" fontId="0" fillId="9" borderId="0" xfId="0" applyFont="1" applyFill="1" applyAlignment="1">
      <alignment wrapText="1"/>
    </xf>
    <xf numFmtId="0" fontId="0" fillId="0" borderId="0" xfId="0" applyFont="1"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4" fillId="10" borderId="0" xfId="0" applyFont="1" applyFill="1" applyAlignment="1"/>
    <xf numFmtId="0" fontId="0" fillId="10" borderId="0" xfId="0" applyFont="1" applyFill="1" applyAlignment="1"/>
    <xf numFmtId="0" fontId="37" fillId="9" borderId="0" xfId="0" applyFont="1" applyFill="1" applyAlignment="1">
      <alignment vertical="top" wrapText="1"/>
    </xf>
    <xf numFmtId="0" fontId="23" fillId="9" borderId="0" xfId="0" applyFont="1" applyFill="1" applyAlignment="1">
      <alignment wrapText="1"/>
    </xf>
    <xf numFmtId="0" fontId="0" fillId="0" borderId="0" xfId="0" applyFont="1" applyAlignment="1"/>
    <xf numFmtId="0" fontId="37" fillId="9" borderId="0" xfId="0" applyFont="1" applyFill="1" applyAlignment="1">
      <alignment horizontal="left" vertical="top" wrapText="1"/>
    </xf>
    <xf numFmtId="0" fontId="0" fillId="9" borderId="0" xfId="0" applyFont="1" applyFill="1" applyAlignment="1">
      <alignment horizontal="left" vertical="top" wrapText="1"/>
    </xf>
    <xf numFmtId="0" fontId="0" fillId="9" borderId="0" xfId="0" applyFont="1" applyFill="1" applyAlignment="1">
      <alignment horizontal="left" vertical="top"/>
    </xf>
    <xf numFmtId="0" fontId="0" fillId="0" borderId="0" xfId="0" applyFont="1" applyAlignment="1">
      <alignment horizontal="left" vertical="top"/>
    </xf>
  </cellXfs>
  <cellStyles count="21">
    <cellStyle name="Ausgabe" xfId="9" builtinId="21" customBuiltin="1"/>
    <cellStyle name="Berechnung" xfId="10" builtinId="22" customBuiltin="1"/>
    <cellStyle name="Eingabe" xfId="8" builtinId="20" customBuiltin="1"/>
    <cellStyle name="Ergebnis" xfId="16" builtinId="25" customBuiltin="1"/>
    <cellStyle name="Erklärender Text" xfId="15" builtinId="53" customBuiltin="1"/>
    <cellStyle name="Gut" xfId="5" builtinId="26" customBuiltin="1"/>
    <cellStyle name="Komma" xfId="19" builtinId="3"/>
    <cellStyle name="Komma 2" xfId="20"/>
    <cellStyle name="Link" xfId="18" builtinId="8"/>
    <cellStyle name="Neutral" xfId="7" builtinId="28" customBuiltin="1"/>
    <cellStyle name="Notiz" xfId="14" builtinId="10" customBuiltin="1"/>
    <cellStyle name="Schlecht" xfId="6" builtinId="27" customBuiltin="1"/>
    <cellStyle name="Standar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119355</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amfunds.credit-suisse.com/ch/de/institutional/fund/detail/CH0323362589" TargetMode="External"/><Relationship Id="rId7" Type="http://schemas.openxmlformats.org/officeDocument/2006/relationships/hyperlink" Target="https://products.swisscanto.com/products/product/CH0025650778?&amp;searchQuery=ast%20immobilien&amp;lang=de" TargetMode="External"/><Relationship Id="rId2" Type="http://schemas.openxmlformats.org/officeDocument/2006/relationships/hyperlink" Target="https://www.afiaa.com/" TargetMode="External"/><Relationship Id="rId1" Type="http://schemas.openxmlformats.org/officeDocument/2006/relationships/hyperlink" Target="http://www.testina.ch/" TargetMode="External"/><Relationship Id="rId6" Type="http://schemas.openxmlformats.org/officeDocument/2006/relationships/hyperlink" Target="https://www.afiaa.com/" TargetMode="External"/><Relationship Id="rId11" Type="http://schemas.openxmlformats.org/officeDocument/2006/relationships/comments" Target="../comments2.xml"/><Relationship Id="rId5" Type="http://schemas.openxmlformats.org/officeDocument/2006/relationships/hyperlink" Target="https://www.ubs.com/ch/de/asset-management/institutional-investors/investment-solutions/investment-foundations.html" TargetMode="External"/><Relationship Id="rId10" Type="http://schemas.openxmlformats.org/officeDocument/2006/relationships/vmlDrawing" Target="../drawings/vmlDrawing2.vml"/><Relationship Id="rId4" Type="http://schemas.openxmlformats.org/officeDocument/2006/relationships/hyperlink" Target="https://www.credit-suisse.com/ch/de/asset-management/solutions-capabilities/real-estate-ch/news/opening-ig-csa-re-germany.html"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ola.prioni@pensimo.ch" TargetMode="External"/><Relationship Id="rId3" Type="http://schemas.openxmlformats.org/officeDocument/2006/relationships/hyperlink" Target="mailto:ruth.syz@zurich.ch" TargetMode="External"/><Relationship Id="rId7" Type="http://schemas.openxmlformats.org/officeDocument/2006/relationships/hyperlink" Target="mailto:paola.prioni@pensimo.ch" TargetMode="External"/><Relationship Id="rId12" Type="http://schemas.openxmlformats.org/officeDocument/2006/relationships/printerSettings" Target="../printerSettings/printerSettings3.bin"/><Relationship Id="rId2" Type="http://schemas.openxmlformats.org/officeDocument/2006/relationships/hyperlink" Target="mailto:michel.winkler@istfunds.ch" TargetMode="External"/><Relationship Id="rId1" Type="http://schemas.openxmlformats.org/officeDocument/2006/relationships/hyperlink" Target="mailto:jennifer.rizaporta@credit-suisse.com" TargetMode="External"/><Relationship Id="rId6" Type="http://schemas.openxmlformats.org/officeDocument/2006/relationships/hyperlink" Target="mailto:mueller@afiaa.com" TargetMode="External"/><Relationship Id="rId11" Type="http://schemas.openxmlformats.org/officeDocument/2006/relationships/hyperlink" Target="mailto:ruth.syz@zurich.ch" TargetMode="External"/><Relationship Id="rId5" Type="http://schemas.openxmlformats.org/officeDocument/2006/relationships/hyperlink" Target="mailto:mueller@afiaa.com" TargetMode="External"/><Relationship Id="rId10" Type="http://schemas.openxmlformats.org/officeDocument/2006/relationships/hyperlink" Target="mailto:jennifer.rizaporta@credit-suisse.com" TargetMode="External"/><Relationship Id="rId4" Type="http://schemas.openxmlformats.org/officeDocument/2006/relationships/hyperlink" Target="mailto:yvonne.goetz@ubs.com" TargetMode="External"/><Relationship Id="rId9" Type="http://schemas.openxmlformats.org/officeDocument/2006/relationships/hyperlink" Target="mailto:luca.fischler@swisscant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47"/>
  <sheetViews>
    <sheetView view="pageLayout" topLeftCell="A7" zoomScaleSheetLayoutView="80" workbookViewId="0">
      <selection activeCell="D11" sqref="D11"/>
    </sheetView>
  </sheetViews>
  <sheetFormatPr baseColWidth="10" defaultColWidth="9.140625" defaultRowHeight="12.75"/>
  <cols>
    <col min="1" max="1" width="4.140625" style="1" customWidth="1"/>
    <col min="2" max="2" width="17.42578125" customWidth="1"/>
    <col min="3" max="3" width="27.85546875" customWidth="1"/>
    <col min="4" max="4" width="36.85546875" customWidth="1"/>
    <col min="5" max="5" width="10.140625" bestFit="1" customWidth="1"/>
    <col min="6" max="8" width="7.42578125" customWidth="1"/>
    <col min="9" max="9" width="8.42578125" bestFit="1" customWidth="1"/>
    <col min="10" max="22" width="7.42578125" customWidth="1"/>
    <col min="23" max="23" width="10.85546875" bestFit="1" customWidth="1"/>
    <col min="24" max="24" width="4.140625" customWidth="1"/>
  </cols>
  <sheetData>
    <row r="1" spans="1:24" ht="30.75" customHeight="1"/>
    <row r="2" spans="1:24" s="1" customFormat="1" ht="62.1" customHeight="1">
      <c r="B2" s="74" t="s">
        <v>108</v>
      </c>
      <c r="C2" s="24"/>
      <c r="D2" s="24"/>
      <c r="E2" s="24"/>
      <c r="F2" s="24"/>
      <c r="G2" s="24"/>
      <c r="H2" s="24"/>
      <c r="I2" s="24"/>
      <c r="J2" s="24"/>
      <c r="K2" s="24"/>
      <c r="L2" s="24"/>
      <c r="M2" s="24"/>
      <c r="N2" s="24"/>
      <c r="O2" s="24"/>
      <c r="P2" s="24"/>
      <c r="Q2" s="24"/>
      <c r="R2" s="24"/>
      <c r="S2" s="24"/>
      <c r="T2" s="24"/>
      <c r="U2" s="24"/>
      <c r="V2" s="24"/>
      <c r="W2" s="24"/>
    </row>
    <row r="3" spans="1:24" s="1" customFormat="1"/>
    <row r="4" spans="1:24">
      <c r="B4" s="16" t="s">
        <v>143</v>
      </c>
      <c r="C4" s="19"/>
      <c r="D4" s="19"/>
      <c r="E4" s="19"/>
      <c r="F4" s="19"/>
      <c r="G4" s="60"/>
      <c r="H4" s="62"/>
      <c r="I4" s="19"/>
      <c r="J4" s="19"/>
      <c r="K4" s="19"/>
      <c r="L4" s="171" t="s">
        <v>29</v>
      </c>
      <c r="M4" s="172"/>
      <c r="N4" s="172"/>
      <c r="O4" s="172"/>
      <c r="P4" s="172"/>
      <c r="Q4" s="172"/>
      <c r="R4" s="172"/>
      <c r="S4" s="172"/>
      <c r="T4" s="172"/>
      <c r="U4" s="172"/>
      <c r="V4" s="173"/>
      <c r="W4" s="19"/>
      <c r="X4" s="1"/>
    </row>
    <row r="5" spans="1:24" ht="4.3499999999999996" customHeight="1">
      <c r="B5" s="6"/>
      <c r="C5" s="5"/>
      <c r="D5" s="5"/>
      <c r="E5" s="5"/>
      <c r="F5" s="5"/>
      <c r="G5" s="63"/>
      <c r="H5" s="64"/>
      <c r="I5" s="5"/>
      <c r="J5" s="5"/>
      <c r="K5" s="5"/>
      <c r="L5" s="5"/>
      <c r="M5" s="5"/>
      <c r="N5" s="5"/>
      <c r="O5" s="5"/>
      <c r="P5" s="5"/>
      <c r="Q5" s="5"/>
      <c r="R5" s="5"/>
      <c r="S5" s="5"/>
      <c r="T5" s="5"/>
      <c r="U5" s="5"/>
      <c r="V5" s="5"/>
      <c r="W5" s="5"/>
      <c r="X5" s="1"/>
    </row>
    <row r="6" spans="1:24" ht="102.75" customHeight="1">
      <c r="B6" s="6" t="s">
        <v>18</v>
      </c>
      <c r="C6" s="6" t="s">
        <v>0</v>
      </c>
      <c r="D6" s="6" t="s">
        <v>1</v>
      </c>
      <c r="E6" s="8" t="s">
        <v>17</v>
      </c>
      <c r="F6" s="8" t="s">
        <v>26</v>
      </c>
      <c r="G6" s="65" t="s">
        <v>13</v>
      </c>
      <c r="H6" s="69" t="s">
        <v>79</v>
      </c>
      <c r="I6" s="69" t="s">
        <v>80</v>
      </c>
      <c r="J6" s="47" t="s">
        <v>27</v>
      </c>
      <c r="K6" s="28" t="s">
        <v>28</v>
      </c>
      <c r="L6" s="28" t="s">
        <v>86</v>
      </c>
      <c r="M6" s="28" t="s">
        <v>117</v>
      </c>
      <c r="N6" s="28" t="s">
        <v>89</v>
      </c>
      <c r="O6" s="28" t="s">
        <v>87</v>
      </c>
      <c r="P6" s="28" t="s">
        <v>88</v>
      </c>
      <c r="Q6" s="28" t="s">
        <v>90</v>
      </c>
      <c r="R6" s="28" t="s">
        <v>91</v>
      </c>
      <c r="S6" s="28" t="s">
        <v>92</v>
      </c>
      <c r="T6" s="28" t="s">
        <v>93</v>
      </c>
      <c r="U6" s="28" t="s">
        <v>118</v>
      </c>
      <c r="V6" s="28" t="s">
        <v>94</v>
      </c>
      <c r="W6" s="8" t="s">
        <v>120</v>
      </c>
      <c r="X6" s="1"/>
    </row>
    <row r="7" spans="1:24" ht="4.7" customHeight="1">
      <c r="B7" s="6"/>
      <c r="C7" s="7"/>
      <c r="D7" s="5"/>
      <c r="E7" s="9"/>
      <c r="F7" s="9"/>
      <c r="G7" s="66"/>
      <c r="H7" s="69"/>
      <c r="I7" s="69"/>
      <c r="J7" s="47"/>
      <c r="K7" s="28"/>
      <c r="L7" s="29"/>
      <c r="M7" s="29"/>
      <c r="N7" s="29"/>
      <c r="O7" s="29"/>
      <c r="P7" s="29"/>
      <c r="Q7" s="29"/>
      <c r="R7" s="29"/>
      <c r="S7" s="29"/>
      <c r="T7" s="29"/>
      <c r="U7" s="29"/>
      <c r="V7" s="29"/>
      <c r="W7" s="9"/>
      <c r="X7" s="1"/>
    </row>
    <row r="8" spans="1:24">
      <c r="B8" s="17" t="s">
        <v>15</v>
      </c>
      <c r="C8" s="17"/>
      <c r="D8" s="17"/>
      <c r="E8" s="18"/>
      <c r="F8" s="18"/>
      <c r="G8" s="53"/>
      <c r="H8" s="70"/>
      <c r="I8" s="70"/>
      <c r="J8" s="48"/>
      <c r="K8" s="18"/>
      <c r="L8" s="18"/>
      <c r="M8" s="18"/>
      <c r="N8" s="18"/>
      <c r="O8" s="18"/>
      <c r="P8" s="18"/>
      <c r="Q8" s="18"/>
      <c r="R8" s="18"/>
      <c r="S8" s="18"/>
      <c r="T8" s="18"/>
      <c r="U8" s="18"/>
      <c r="V8" s="18"/>
      <c r="W8" s="18"/>
      <c r="X8" s="1"/>
    </row>
    <row r="9" spans="1:24" s="27" customFormat="1" ht="22.35" customHeight="1">
      <c r="A9" s="26"/>
      <c r="B9" s="99" t="s">
        <v>111</v>
      </c>
      <c r="C9" s="100" t="s">
        <v>6</v>
      </c>
      <c r="D9" s="100" t="s">
        <v>137</v>
      </c>
      <c r="E9" s="101">
        <v>38200</v>
      </c>
      <c r="F9" s="102" t="s">
        <v>14</v>
      </c>
      <c r="G9" s="104" t="s">
        <v>16</v>
      </c>
      <c r="H9" s="106">
        <v>2432.5783540000002</v>
      </c>
      <c r="I9" s="106">
        <v>1780.494228</v>
      </c>
      <c r="J9" s="107">
        <f>H9</f>
        <v>2432.5783540000002</v>
      </c>
      <c r="K9" s="107">
        <f>I9</f>
        <v>1780.494228</v>
      </c>
      <c r="L9" s="108">
        <v>8.31</v>
      </c>
      <c r="M9" s="103">
        <v>21.92</v>
      </c>
      <c r="N9" s="103">
        <v>83.95</v>
      </c>
      <c r="O9" s="109">
        <v>0.5</v>
      </c>
      <c r="P9" s="109">
        <v>0.67</v>
      </c>
      <c r="Q9" s="108">
        <v>2.9</v>
      </c>
      <c r="R9" s="103">
        <v>2.71</v>
      </c>
      <c r="S9" s="103">
        <v>2.92</v>
      </c>
      <c r="T9" s="108">
        <v>90.25</v>
      </c>
      <c r="U9" s="145" t="s">
        <v>176</v>
      </c>
      <c r="V9" s="103">
        <v>2.29</v>
      </c>
      <c r="W9" s="111">
        <v>44012</v>
      </c>
      <c r="X9" s="26"/>
    </row>
    <row r="10" spans="1:24" s="27" customFormat="1" ht="22.35" customHeight="1">
      <c r="A10" s="26"/>
      <c r="B10" s="105">
        <v>42041475</v>
      </c>
      <c r="C10" s="100" t="s">
        <v>6</v>
      </c>
      <c r="D10" s="100" t="s">
        <v>138</v>
      </c>
      <c r="E10" s="101">
        <v>43252</v>
      </c>
      <c r="F10" s="102" t="s">
        <v>14</v>
      </c>
      <c r="G10" s="104" t="s">
        <v>44</v>
      </c>
      <c r="H10" s="106">
        <v>517.00915199999997</v>
      </c>
      <c r="I10" s="106">
        <v>516.89617099999998</v>
      </c>
      <c r="J10" s="110">
        <f>H10</f>
        <v>517.00915199999997</v>
      </c>
      <c r="K10" s="107">
        <f>I10</f>
        <v>516.89617099999998</v>
      </c>
      <c r="L10" s="108" t="s">
        <v>45</v>
      </c>
      <c r="M10" s="103" t="s">
        <v>45</v>
      </c>
      <c r="N10" s="103" t="s">
        <v>45</v>
      </c>
      <c r="O10" s="109">
        <v>0.55000000000000004</v>
      </c>
      <c r="P10" s="109">
        <v>0.73</v>
      </c>
      <c r="Q10" s="108">
        <v>3.25</v>
      </c>
      <c r="R10" s="103" t="s">
        <v>45</v>
      </c>
      <c r="S10" s="103" t="s">
        <v>45</v>
      </c>
      <c r="T10" s="108" t="s">
        <v>45</v>
      </c>
      <c r="U10" s="145" t="s">
        <v>177</v>
      </c>
      <c r="V10" s="155" t="s">
        <v>178</v>
      </c>
      <c r="W10" s="111">
        <v>44012</v>
      </c>
      <c r="X10" s="26"/>
    </row>
    <row r="11" spans="1:24" s="27" customFormat="1" ht="21.6" customHeight="1">
      <c r="A11" s="26"/>
      <c r="B11" s="37">
        <v>23547751</v>
      </c>
      <c r="C11" s="31" t="s">
        <v>5</v>
      </c>
      <c r="D11" s="31" t="s">
        <v>183</v>
      </c>
      <c r="E11" s="32">
        <v>41883</v>
      </c>
      <c r="F11" s="33" t="s">
        <v>53</v>
      </c>
      <c r="G11" s="68" t="s">
        <v>16</v>
      </c>
      <c r="H11" s="91">
        <v>727</v>
      </c>
      <c r="I11" s="91">
        <v>571</v>
      </c>
      <c r="J11" s="90">
        <f t="shared" ref="J11:K11" si="0">H11</f>
        <v>727</v>
      </c>
      <c r="K11" s="89">
        <f t="shared" si="0"/>
        <v>571</v>
      </c>
      <c r="L11" s="87">
        <v>7.96</v>
      </c>
      <c r="M11" s="87">
        <v>20.02</v>
      </c>
      <c r="N11" s="87">
        <v>74.73</v>
      </c>
      <c r="O11" s="87">
        <v>0.79</v>
      </c>
      <c r="P11" s="81">
        <v>1.04</v>
      </c>
      <c r="Q11" s="87">
        <v>3.77</v>
      </c>
      <c r="R11" s="87">
        <v>3.1</v>
      </c>
      <c r="S11" s="87" t="s">
        <v>45</v>
      </c>
      <c r="T11" s="87" t="s">
        <v>45</v>
      </c>
      <c r="U11" s="87">
        <v>3.89</v>
      </c>
      <c r="V11" s="156" t="s">
        <v>184</v>
      </c>
      <c r="W11" s="88">
        <v>44012</v>
      </c>
      <c r="X11" s="26"/>
    </row>
    <row r="12" spans="1:24" s="27" customFormat="1" ht="22.35" customHeight="1">
      <c r="A12" s="26"/>
      <c r="B12" s="37">
        <v>18350327</v>
      </c>
      <c r="C12" s="116" t="s">
        <v>106</v>
      </c>
      <c r="D12" s="116" t="s">
        <v>113</v>
      </c>
      <c r="E12" s="117">
        <v>41609</v>
      </c>
      <c r="F12" s="118" t="s">
        <v>53</v>
      </c>
      <c r="G12" s="120" t="s">
        <v>16</v>
      </c>
      <c r="H12" s="91">
        <f>1.06425*J12</f>
        <v>1691.2635299999999</v>
      </c>
      <c r="I12" s="91">
        <f>1.06425*K12</f>
        <v>933.65588249999985</v>
      </c>
      <c r="J12" s="170">
        <v>1589.16</v>
      </c>
      <c r="K12" s="169">
        <v>877.29</v>
      </c>
      <c r="L12" s="163">
        <v>8.44</v>
      </c>
      <c r="M12" s="164">
        <v>20.94</v>
      </c>
      <c r="N12" s="164">
        <v>61.69</v>
      </c>
      <c r="O12" s="164">
        <v>1</v>
      </c>
      <c r="P12" s="164">
        <v>1.32</v>
      </c>
      <c r="Q12" s="164">
        <v>-2.2799999999999998</v>
      </c>
      <c r="R12" s="163">
        <v>-1.1000000000000001</v>
      </c>
      <c r="S12" s="166" t="s">
        <v>114</v>
      </c>
      <c r="T12" s="166" t="s">
        <v>114</v>
      </c>
      <c r="U12" s="164" t="s">
        <v>45</v>
      </c>
      <c r="V12" s="164">
        <v>7.29</v>
      </c>
      <c r="W12" s="165">
        <v>44012</v>
      </c>
      <c r="X12" s="45"/>
    </row>
    <row r="13" spans="1:24" s="27" customFormat="1" ht="22.35" customHeight="1">
      <c r="A13" s="26"/>
      <c r="B13" s="160">
        <v>44805879</v>
      </c>
      <c r="C13" s="157" t="s">
        <v>106</v>
      </c>
      <c r="D13" s="157" t="s">
        <v>189</v>
      </c>
      <c r="E13" s="158">
        <v>43709</v>
      </c>
      <c r="F13" s="159" t="s">
        <v>190</v>
      </c>
      <c r="G13" s="161" t="s">
        <v>16</v>
      </c>
      <c r="H13" s="91">
        <f>0.94755821*J13</f>
        <v>81.490006059999999</v>
      </c>
      <c r="I13" s="91">
        <f>0.94755821*K13</f>
        <v>73.909540379999996</v>
      </c>
      <c r="J13" s="170">
        <v>86</v>
      </c>
      <c r="K13" s="169">
        <v>78</v>
      </c>
      <c r="L13" s="163">
        <v>0</v>
      </c>
      <c r="M13" s="164">
        <v>0</v>
      </c>
      <c r="N13" s="164">
        <v>75.680000000000007</v>
      </c>
      <c r="O13" s="164">
        <v>0.62</v>
      </c>
      <c r="P13" s="164">
        <v>0.69</v>
      </c>
      <c r="Q13" s="164">
        <v>1.27</v>
      </c>
      <c r="R13" s="163">
        <v>1.27</v>
      </c>
      <c r="S13" s="166" t="s">
        <v>114</v>
      </c>
      <c r="T13" s="166" t="s">
        <v>114</v>
      </c>
      <c r="U13" s="164" t="s">
        <v>45</v>
      </c>
      <c r="V13" s="164"/>
      <c r="W13" s="165">
        <v>44012</v>
      </c>
      <c r="X13" s="45"/>
    </row>
    <row r="14" spans="1:24" s="27" customFormat="1" ht="4.7" customHeight="1">
      <c r="A14" s="26"/>
      <c r="B14" s="31"/>
      <c r="C14" s="31"/>
      <c r="D14" s="31"/>
      <c r="E14" s="33"/>
      <c r="F14" s="33"/>
      <c r="G14" s="67"/>
      <c r="H14" s="71"/>
      <c r="I14" s="71"/>
      <c r="J14" s="49"/>
      <c r="K14" s="34"/>
      <c r="L14" s="35"/>
      <c r="M14" s="35"/>
      <c r="N14" s="35"/>
      <c r="O14" s="35"/>
      <c r="P14" s="35"/>
      <c r="Q14" s="35"/>
      <c r="R14" s="35"/>
      <c r="S14" s="35"/>
      <c r="T14" s="35"/>
      <c r="U14" s="35"/>
      <c r="V14" s="35"/>
      <c r="W14" s="33"/>
      <c r="X14" s="26"/>
    </row>
    <row r="15" spans="1:24" s="27" customFormat="1">
      <c r="A15" s="26"/>
      <c r="B15" s="51">
        <f>COUNTA(C9:C14)</f>
        <v>5</v>
      </c>
      <c r="C15" s="38"/>
      <c r="D15" s="38"/>
      <c r="E15" s="39"/>
      <c r="F15" s="39"/>
      <c r="G15" s="52"/>
      <c r="H15" s="72">
        <f>SUM(H9:H14)</f>
        <v>5449.3410420600003</v>
      </c>
      <c r="I15" s="72">
        <f>SUM(I9:I14)</f>
        <v>3875.9558218799998</v>
      </c>
      <c r="J15" s="48"/>
      <c r="K15" s="18"/>
      <c r="L15" s="39"/>
      <c r="M15" s="39"/>
      <c r="N15" s="39"/>
      <c r="O15" s="39"/>
      <c r="P15" s="39"/>
      <c r="Q15" s="39"/>
      <c r="R15" s="39"/>
      <c r="S15" s="39"/>
      <c r="T15" s="39"/>
      <c r="U15" s="39"/>
      <c r="V15" s="39"/>
      <c r="W15" s="39"/>
      <c r="X15" s="26"/>
    </row>
    <row r="16" spans="1:24" s="54" customFormat="1">
      <c r="B16" s="55"/>
      <c r="C16" s="56"/>
      <c r="D16" s="56"/>
      <c r="E16" s="57"/>
      <c r="F16" s="57"/>
      <c r="G16" s="57"/>
      <c r="H16" s="58"/>
      <c r="I16" s="58"/>
      <c r="J16" s="59"/>
      <c r="K16" s="59"/>
      <c r="L16" s="57"/>
      <c r="M16" s="57"/>
      <c r="N16" s="57"/>
      <c r="O16" s="57"/>
      <c r="P16" s="57"/>
      <c r="Q16" s="57"/>
      <c r="R16" s="57"/>
      <c r="S16" s="57"/>
      <c r="T16" s="57"/>
      <c r="U16" s="57"/>
      <c r="V16" s="57"/>
      <c r="W16" s="57"/>
    </row>
    <row r="17" spans="1:24">
      <c r="B17" s="14" t="s">
        <v>112</v>
      </c>
      <c r="C17" s="14"/>
      <c r="D17" s="14"/>
      <c r="E17" s="10"/>
      <c r="F17" s="10"/>
      <c r="G17" s="10"/>
      <c r="H17" s="10"/>
      <c r="I17" s="10"/>
      <c r="J17" s="10"/>
      <c r="K17" s="10"/>
      <c r="L17" s="10"/>
      <c r="M17" s="10"/>
      <c r="N17" s="10"/>
      <c r="O17" s="10"/>
      <c r="P17" s="10"/>
      <c r="Q17" s="10"/>
      <c r="R17" s="10"/>
      <c r="S17" s="10"/>
      <c r="T17" s="10"/>
      <c r="U17" s="10"/>
      <c r="V17" s="10"/>
      <c r="W17" s="10"/>
      <c r="X17" s="1"/>
    </row>
    <row r="18" spans="1:24">
      <c r="B18" s="98" t="s">
        <v>140</v>
      </c>
      <c r="C18" s="11"/>
      <c r="D18" s="1"/>
      <c r="E18" s="1"/>
      <c r="F18" s="1"/>
      <c r="G18" s="1"/>
      <c r="H18" s="1"/>
      <c r="I18" s="1"/>
      <c r="J18" s="1"/>
      <c r="K18" s="1"/>
      <c r="L18" s="1"/>
      <c r="M18" s="1"/>
      <c r="N18" s="1"/>
      <c r="O18" s="1"/>
      <c r="P18" s="1"/>
      <c r="Q18" s="1"/>
      <c r="R18" s="1"/>
      <c r="S18" s="1"/>
      <c r="T18" s="1"/>
      <c r="U18" s="1"/>
      <c r="V18" s="1"/>
      <c r="W18" s="1"/>
      <c r="X18" s="1"/>
    </row>
    <row r="19" spans="1:24" ht="26.25" customHeight="1">
      <c r="A19" s="93"/>
      <c r="B19" s="174" t="s">
        <v>175</v>
      </c>
      <c r="C19" s="174"/>
      <c r="D19" s="174"/>
      <c r="E19" s="94"/>
      <c r="F19" s="94"/>
      <c r="G19" s="94"/>
      <c r="H19" s="94"/>
      <c r="I19" s="94"/>
      <c r="J19" s="94"/>
      <c r="K19" s="94"/>
      <c r="L19" s="94"/>
      <c r="M19" s="94"/>
      <c r="N19" s="94"/>
      <c r="O19" s="94"/>
      <c r="P19" s="94"/>
      <c r="Q19" s="94"/>
      <c r="R19" s="94"/>
      <c r="S19" s="94"/>
      <c r="T19" s="94"/>
      <c r="U19" s="94"/>
      <c r="V19" s="94"/>
      <c r="W19" s="94"/>
      <c r="X19" s="94"/>
    </row>
    <row r="20" spans="1:24">
      <c r="A20" s="93"/>
      <c r="B20" s="97" t="s">
        <v>136</v>
      </c>
      <c r="C20" s="96"/>
      <c r="D20" s="96"/>
      <c r="E20" s="95"/>
      <c r="F20" s="95"/>
      <c r="G20" s="95"/>
      <c r="H20" s="95"/>
      <c r="I20" s="95"/>
      <c r="J20" s="95"/>
      <c r="K20" s="95"/>
      <c r="L20" s="95"/>
      <c r="M20" s="95"/>
      <c r="N20" s="95"/>
      <c r="O20" s="95"/>
      <c r="P20" s="95"/>
      <c r="Q20" s="95"/>
      <c r="R20" s="95"/>
      <c r="S20" s="95"/>
      <c r="T20" s="95"/>
      <c r="U20" s="95"/>
      <c r="V20" s="95"/>
      <c r="W20" s="95"/>
      <c r="X20" s="94"/>
    </row>
    <row r="21" spans="1:24" s="54" customFormat="1">
      <c r="B21" s="55"/>
      <c r="C21" s="56"/>
      <c r="D21" s="56"/>
      <c r="E21" s="57"/>
      <c r="F21" s="57"/>
      <c r="G21" s="57"/>
      <c r="H21" s="58"/>
      <c r="I21" s="58"/>
      <c r="J21" s="59"/>
      <c r="K21" s="59"/>
      <c r="L21" s="57"/>
      <c r="M21" s="57"/>
      <c r="N21" s="57"/>
      <c r="O21" s="57"/>
      <c r="P21" s="57"/>
      <c r="Q21" s="57"/>
      <c r="R21" s="57"/>
      <c r="S21" s="57"/>
      <c r="T21" s="57"/>
      <c r="U21" s="57"/>
      <c r="V21" s="57"/>
      <c r="W21" s="57"/>
    </row>
    <row r="22" spans="1:24" s="54" customFormat="1">
      <c r="B22" s="55"/>
      <c r="C22" s="56"/>
      <c r="D22" s="56"/>
      <c r="E22" s="57"/>
      <c r="F22" s="57"/>
      <c r="G22" s="57"/>
      <c r="H22" s="58"/>
      <c r="I22" s="58"/>
      <c r="J22" s="59"/>
      <c r="K22" s="59"/>
      <c r="L22" s="57"/>
      <c r="M22" s="57"/>
      <c r="N22" s="57"/>
      <c r="O22" s="57"/>
      <c r="P22" s="57"/>
      <c r="Q22" s="57"/>
      <c r="R22" s="57"/>
      <c r="S22" s="57"/>
      <c r="T22" s="57"/>
      <c r="U22" s="57"/>
      <c r="V22" s="57"/>
      <c r="W22" s="57"/>
    </row>
    <row r="23" spans="1:24" hidden="1">
      <c r="B23" s="10"/>
      <c r="C23" s="10"/>
      <c r="D23" s="10"/>
      <c r="E23" s="10"/>
      <c r="F23" s="10"/>
      <c r="G23" s="10"/>
      <c r="H23" s="10"/>
      <c r="I23" s="10"/>
      <c r="J23" s="10"/>
      <c r="K23" s="10"/>
      <c r="L23" s="10"/>
      <c r="M23" s="10"/>
      <c r="N23" s="10"/>
      <c r="O23" s="10"/>
      <c r="P23" s="10"/>
      <c r="Q23" s="10"/>
      <c r="R23" s="10"/>
      <c r="S23" s="10"/>
      <c r="T23" s="10"/>
      <c r="U23" s="10"/>
      <c r="V23" s="10"/>
      <c r="W23" s="10"/>
      <c r="X23" s="1"/>
    </row>
    <row r="24" spans="1:24">
      <c r="B24" s="16" t="s">
        <v>143</v>
      </c>
      <c r="C24" s="19"/>
      <c r="D24" s="19"/>
      <c r="E24" s="19"/>
      <c r="F24" s="19"/>
      <c r="G24" s="20"/>
      <c r="H24" s="19"/>
      <c r="I24" s="19"/>
      <c r="J24" s="19"/>
      <c r="K24" s="19"/>
      <c r="L24" s="171" t="s">
        <v>29</v>
      </c>
      <c r="M24" s="172"/>
      <c r="N24" s="172"/>
      <c r="O24" s="172"/>
      <c r="P24" s="172"/>
      <c r="Q24" s="172"/>
      <c r="R24" s="172"/>
      <c r="S24" s="172"/>
      <c r="T24" s="172"/>
      <c r="U24" s="172"/>
      <c r="V24" s="173"/>
      <c r="W24" s="19"/>
      <c r="X24" s="1"/>
    </row>
    <row r="25" spans="1:24" ht="5.0999999999999996" customHeight="1">
      <c r="B25" s="6"/>
      <c r="C25" s="5"/>
      <c r="D25" s="5"/>
      <c r="E25" s="5"/>
      <c r="F25" s="5"/>
      <c r="G25" s="63"/>
      <c r="H25" s="64"/>
      <c r="I25" s="5"/>
      <c r="J25" s="5"/>
      <c r="K25" s="5"/>
      <c r="L25" s="5"/>
      <c r="M25" s="5"/>
      <c r="N25" s="5"/>
      <c r="O25" s="5"/>
      <c r="P25" s="5"/>
      <c r="Q25" s="5"/>
      <c r="R25" s="5"/>
      <c r="S25" s="5"/>
      <c r="T25" s="5"/>
      <c r="U25" s="5"/>
      <c r="V25" s="5"/>
      <c r="W25" s="5"/>
      <c r="X25" s="1"/>
    </row>
    <row r="26" spans="1:24" ht="109.35" customHeight="1">
      <c r="B26" s="6" t="s">
        <v>18</v>
      </c>
      <c r="C26" s="6" t="s">
        <v>0</v>
      </c>
      <c r="D26" s="6" t="s">
        <v>1</v>
      </c>
      <c r="E26" s="8" t="s">
        <v>17</v>
      </c>
      <c r="F26" s="8" t="s">
        <v>26</v>
      </c>
      <c r="G26" s="65" t="s">
        <v>13</v>
      </c>
      <c r="H26" s="69" t="s">
        <v>79</v>
      </c>
      <c r="I26" s="69" t="s">
        <v>80</v>
      </c>
      <c r="J26" s="47" t="s">
        <v>27</v>
      </c>
      <c r="K26" s="28" t="s">
        <v>28</v>
      </c>
      <c r="L26" s="28" t="s">
        <v>86</v>
      </c>
      <c r="M26" s="28" t="s">
        <v>117</v>
      </c>
      <c r="N26" s="28" t="s">
        <v>89</v>
      </c>
      <c r="O26" s="28" t="s">
        <v>96</v>
      </c>
      <c r="P26" s="28" t="s">
        <v>97</v>
      </c>
      <c r="Q26" s="28" t="s">
        <v>90</v>
      </c>
      <c r="R26" s="28" t="s">
        <v>91</v>
      </c>
      <c r="S26" s="28" t="s">
        <v>92</v>
      </c>
      <c r="T26" s="28" t="s">
        <v>93</v>
      </c>
      <c r="U26" s="28" t="s">
        <v>119</v>
      </c>
      <c r="V26" s="28" t="s">
        <v>94</v>
      </c>
      <c r="W26" s="8" t="s">
        <v>120</v>
      </c>
      <c r="X26" s="1"/>
    </row>
    <row r="27" spans="1:24" ht="4.7" customHeight="1">
      <c r="B27" s="6"/>
      <c r="C27" s="7"/>
      <c r="D27" s="5"/>
      <c r="E27" s="9"/>
      <c r="F27" s="9"/>
      <c r="G27" s="66"/>
      <c r="H27" s="69"/>
      <c r="I27" s="69"/>
      <c r="J27" s="47"/>
      <c r="K27" s="28"/>
      <c r="L27" s="29"/>
      <c r="M27" s="29"/>
      <c r="N27" s="29"/>
      <c r="O27" s="29"/>
      <c r="P27" s="29"/>
      <c r="Q27" s="29"/>
      <c r="R27" s="29"/>
      <c r="S27" s="29"/>
      <c r="T27" s="29"/>
      <c r="U27" s="29"/>
      <c r="V27" s="29"/>
      <c r="W27" s="9"/>
      <c r="X27" s="1"/>
    </row>
    <row r="28" spans="1:24" s="27" customFormat="1" ht="4.7" customHeight="1">
      <c r="A28" s="26"/>
      <c r="B28" s="31"/>
      <c r="C28" s="31"/>
      <c r="D28" s="31"/>
      <c r="E28" s="33"/>
      <c r="F28" s="33"/>
      <c r="G28" s="67"/>
      <c r="H28" s="71"/>
      <c r="I28" s="71"/>
      <c r="J28" s="49"/>
      <c r="K28" s="34"/>
      <c r="L28" s="35"/>
      <c r="M28" s="35"/>
      <c r="N28" s="35"/>
      <c r="O28" s="35"/>
      <c r="P28" s="35"/>
      <c r="Q28" s="35"/>
      <c r="R28" s="35"/>
      <c r="S28" s="35"/>
      <c r="T28" s="35"/>
      <c r="U28" s="35"/>
      <c r="V28" s="35"/>
      <c r="W28" s="33"/>
      <c r="X28" s="26"/>
    </row>
    <row r="29" spans="1:24" s="27" customFormat="1">
      <c r="A29" s="26"/>
      <c r="B29" s="38" t="s">
        <v>25</v>
      </c>
      <c r="C29" s="38"/>
      <c r="D29" s="38"/>
      <c r="E29" s="39"/>
      <c r="F29" s="39"/>
      <c r="G29" s="52"/>
      <c r="H29" s="72">
        <f>SUM(H30:H34)</f>
        <v>6360.4107789999998</v>
      </c>
      <c r="I29" s="72">
        <f>SUM(I30:I34)</f>
        <v>6359.090733</v>
      </c>
      <c r="J29" s="48"/>
      <c r="K29" s="18"/>
      <c r="L29" s="39"/>
      <c r="M29" s="39"/>
      <c r="N29" s="39"/>
      <c r="O29" s="39"/>
      <c r="P29" s="39"/>
      <c r="Q29" s="39"/>
      <c r="R29" s="39"/>
      <c r="S29" s="39"/>
      <c r="T29" s="39"/>
      <c r="U29" s="39"/>
      <c r="V29" s="39"/>
      <c r="W29" s="39"/>
      <c r="X29" s="26"/>
    </row>
    <row r="30" spans="1:24" s="54" customFormat="1" ht="32.450000000000003" customHeight="1">
      <c r="B30" s="121">
        <v>36766965</v>
      </c>
      <c r="C30" s="116" t="s">
        <v>6</v>
      </c>
      <c r="D30" s="116" t="s">
        <v>144</v>
      </c>
      <c r="E30" s="117">
        <v>42552</v>
      </c>
      <c r="F30" s="118" t="s">
        <v>146</v>
      </c>
      <c r="G30" s="120" t="s">
        <v>16</v>
      </c>
      <c r="H30" s="122">
        <v>276.91959600000001</v>
      </c>
      <c r="I30" s="122">
        <v>276.60292500000003</v>
      </c>
      <c r="J30" s="126">
        <f t="shared" ref="J30:K34" si="1">H30</f>
        <v>276.91959600000001</v>
      </c>
      <c r="K30" s="123">
        <f t="shared" si="1"/>
        <v>276.60292500000003</v>
      </c>
      <c r="L30" s="123" t="s">
        <v>45</v>
      </c>
      <c r="M30" s="119">
        <v>23.9</v>
      </c>
      <c r="N30" s="123" t="s">
        <v>45</v>
      </c>
      <c r="O30" s="127">
        <v>1.24</v>
      </c>
      <c r="P30" s="127">
        <v>1.24</v>
      </c>
      <c r="Q30" s="123" t="s">
        <v>45</v>
      </c>
      <c r="R30" s="123" t="s">
        <v>45</v>
      </c>
      <c r="S30" s="123" t="s">
        <v>45</v>
      </c>
      <c r="T30" s="123" t="s">
        <v>45</v>
      </c>
      <c r="U30" s="129" t="s">
        <v>179</v>
      </c>
      <c r="V30" s="124">
        <v>6.49</v>
      </c>
      <c r="W30" s="130">
        <v>44012</v>
      </c>
    </row>
    <row r="31" spans="1:24" s="54" customFormat="1" ht="32.450000000000003" customHeight="1">
      <c r="B31" s="121">
        <v>42041468</v>
      </c>
      <c r="C31" s="116" t="s">
        <v>6</v>
      </c>
      <c r="D31" s="116" t="s">
        <v>145</v>
      </c>
      <c r="E31" s="117">
        <v>43525</v>
      </c>
      <c r="F31" s="128" t="s">
        <v>14</v>
      </c>
      <c r="G31" s="120" t="s">
        <v>44</v>
      </c>
      <c r="H31" s="122">
        <v>146.26622599999999</v>
      </c>
      <c r="I31" s="122">
        <v>146.26285100000001</v>
      </c>
      <c r="J31" s="126">
        <f t="shared" si="1"/>
        <v>146.26622599999999</v>
      </c>
      <c r="K31" s="123">
        <f t="shared" si="1"/>
        <v>146.26285100000001</v>
      </c>
      <c r="L31" s="123" t="s">
        <v>45</v>
      </c>
      <c r="M31" s="119" t="s">
        <v>45</v>
      </c>
      <c r="N31" s="123" t="s">
        <v>45</v>
      </c>
      <c r="O31" s="127">
        <v>1.29</v>
      </c>
      <c r="P31" s="127">
        <v>1.29</v>
      </c>
      <c r="Q31" s="123" t="s">
        <v>45</v>
      </c>
      <c r="R31" s="123" t="s">
        <v>45</v>
      </c>
      <c r="S31" s="123" t="s">
        <v>45</v>
      </c>
      <c r="T31" s="123" t="s">
        <v>45</v>
      </c>
      <c r="U31" s="125" t="s">
        <v>180</v>
      </c>
      <c r="V31" s="124">
        <v>4.3</v>
      </c>
      <c r="W31" s="130">
        <v>44012</v>
      </c>
    </row>
    <row r="32" spans="1:24" s="27" customFormat="1" ht="63.2" customHeight="1">
      <c r="A32" s="26"/>
      <c r="B32" s="99" t="s">
        <v>124</v>
      </c>
      <c r="C32" s="116" t="s">
        <v>5</v>
      </c>
      <c r="D32" s="116" t="s">
        <v>4</v>
      </c>
      <c r="E32" s="80" t="s">
        <v>125</v>
      </c>
      <c r="F32" s="118" t="s">
        <v>14</v>
      </c>
      <c r="G32" s="120" t="s">
        <v>44</v>
      </c>
      <c r="H32" s="91">
        <v>1212</v>
      </c>
      <c r="I32" s="91">
        <v>1211</v>
      </c>
      <c r="J32" s="90">
        <f t="shared" si="1"/>
        <v>1212</v>
      </c>
      <c r="K32" s="89">
        <f t="shared" si="1"/>
        <v>1211</v>
      </c>
      <c r="L32" s="87" t="s">
        <v>45</v>
      </c>
      <c r="M32" s="87">
        <v>25.3</v>
      </c>
      <c r="N32" s="87" t="s">
        <v>45</v>
      </c>
      <c r="O32" s="87" t="s">
        <v>45</v>
      </c>
      <c r="P32" s="81" t="s">
        <v>181</v>
      </c>
      <c r="Q32" s="87" t="s">
        <v>45</v>
      </c>
      <c r="R32" s="87" t="s">
        <v>45</v>
      </c>
      <c r="S32" s="87" t="s">
        <v>45</v>
      </c>
      <c r="T32" s="87" t="s">
        <v>45</v>
      </c>
      <c r="U32" s="87" t="s">
        <v>45</v>
      </c>
      <c r="V32" s="44" t="s">
        <v>182</v>
      </c>
      <c r="W32" s="88">
        <v>44012</v>
      </c>
      <c r="X32" s="26"/>
    </row>
    <row r="33" spans="1:24" s="27" customFormat="1" ht="63.2" customHeight="1">
      <c r="A33" s="26"/>
      <c r="B33" s="99" t="s">
        <v>155</v>
      </c>
      <c r="C33" s="116" t="s">
        <v>156</v>
      </c>
      <c r="D33" s="116" t="s">
        <v>157</v>
      </c>
      <c r="E33" s="80" t="s">
        <v>158</v>
      </c>
      <c r="F33" s="118" t="s">
        <v>14</v>
      </c>
      <c r="G33" s="120" t="s">
        <v>44</v>
      </c>
      <c r="H33" s="91">
        <f>136224957/1000000</f>
        <v>136.22495699999999</v>
      </c>
      <c r="I33" s="91">
        <f>136224957/1000000</f>
        <v>136.22495699999999</v>
      </c>
      <c r="J33" s="90">
        <f t="shared" ref="J33" si="2">H33</f>
        <v>136.22495699999999</v>
      </c>
      <c r="K33" s="89">
        <f t="shared" ref="K33" si="3">I33</f>
        <v>136.22495699999999</v>
      </c>
      <c r="L33" s="87" t="s">
        <v>45</v>
      </c>
      <c r="M33" s="87" t="s">
        <v>45</v>
      </c>
      <c r="N33" s="87" t="s">
        <v>45</v>
      </c>
      <c r="O33" s="87" t="s">
        <v>45</v>
      </c>
      <c r="P33" s="150" t="s">
        <v>159</v>
      </c>
      <c r="Q33" s="87" t="s">
        <v>45</v>
      </c>
      <c r="R33" s="87" t="s">
        <v>45</v>
      </c>
      <c r="S33" s="87" t="s">
        <v>45</v>
      </c>
      <c r="T33" s="87" t="s">
        <v>45</v>
      </c>
      <c r="U33" s="151" t="s">
        <v>161</v>
      </c>
      <c r="V33" s="152" t="s">
        <v>160</v>
      </c>
      <c r="W33" s="88">
        <v>44012</v>
      </c>
      <c r="X33" s="26"/>
    </row>
    <row r="34" spans="1:24" s="27" customFormat="1" ht="63.75">
      <c r="A34" s="26"/>
      <c r="B34" s="30" t="s">
        <v>95</v>
      </c>
      <c r="C34" s="31" t="s">
        <v>10</v>
      </c>
      <c r="D34" s="31" t="s">
        <v>9</v>
      </c>
      <c r="E34" s="46">
        <v>40695</v>
      </c>
      <c r="F34" s="33" t="s">
        <v>14</v>
      </c>
      <c r="G34" s="67" t="s">
        <v>44</v>
      </c>
      <c r="H34" s="71">
        <v>4589</v>
      </c>
      <c r="I34" s="71">
        <v>4589</v>
      </c>
      <c r="J34" s="146">
        <f t="shared" si="1"/>
        <v>4589</v>
      </c>
      <c r="K34" s="78">
        <f t="shared" si="1"/>
        <v>4589</v>
      </c>
      <c r="L34" s="35" t="s">
        <v>45</v>
      </c>
      <c r="M34" s="34">
        <v>24.6</v>
      </c>
      <c r="N34" s="35" t="s">
        <v>45</v>
      </c>
      <c r="O34" s="34" t="s">
        <v>45</v>
      </c>
      <c r="P34" s="35">
        <v>1.67</v>
      </c>
      <c r="Q34" s="35" t="s">
        <v>45</v>
      </c>
      <c r="R34" s="35" t="s">
        <v>45</v>
      </c>
      <c r="S34" s="35">
        <v>2.8</v>
      </c>
      <c r="T34" s="35" t="s">
        <v>45</v>
      </c>
      <c r="U34" s="35" t="s">
        <v>45</v>
      </c>
      <c r="V34" s="34" t="s">
        <v>154</v>
      </c>
      <c r="W34" s="36">
        <v>43921</v>
      </c>
      <c r="X34" s="26"/>
    </row>
    <row r="35" spans="1:24" s="27" customFormat="1" ht="4.7" customHeight="1">
      <c r="A35" s="26"/>
      <c r="B35" s="31"/>
      <c r="C35" s="31"/>
      <c r="D35" s="31"/>
      <c r="E35" s="33"/>
      <c r="F35" s="33"/>
      <c r="G35" s="67"/>
      <c r="H35" s="71"/>
      <c r="I35" s="71"/>
      <c r="J35" s="50"/>
      <c r="K35" s="35"/>
      <c r="L35" s="35"/>
      <c r="M35" s="35"/>
      <c r="N35" s="35"/>
      <c r="O35" s="35"/>
      <c r="P35" s="35"/>
      <c r="Q35" s="35"/>
      <c r="R35" s="35"/>
      <c r="S35" s="35"/>
      <c r="T35" s="35"/>
      <c r="U35" s="35"/>
      <c r="V35" s="35"/>
      <c r="W35" s="33"/>
      <c r="X35" s="26"/>
    </row>
    <row r="36" spans="1:24" s="27" customFormat="1">
      <c r="A36" s="26"/>
      <c r="B36" s="38" t="s">
        <v>20</v>
      </c>
      <c r="C36" s="38"/>
      <c r="D36" s="38"/>
      <c r="E36" s="39"/>
      <c r="F36" s="39"/>
      <c r="G36" s="52"/>
      <c r="H36" s="72">
        <f>SUM(H37)</f>
        <v>0</v>
      </c>
      <c r="I36" s="72">
        <f>SUM(I37)</f>
        <v>718</v>
      </c>
      <c r="J36" s="48"/>
      <c r="K36" s="18"/>
      <c r="L36" s="39"/>
      <c r="M36" s="39"/>
      <c r="N36" s="39"/>
      <c r="O36" s="39"/>
      <c r="P36" s="39"/>
      <c r="Q36" s="39"/>
      <c r="R36" s="39"/>
      <c r="S36" s="39"/>
      <c r="T36" s="39"/>
      <c r="U36" s="39"/>
      <c r="V36" s="39"/>
      <c r="W36" s="39"/>
      <c r="X36" s="26"/>
    </row>
    <row r="37" spans="1:24" s="27" customFormat="1" ht="26.85" customHeight="1">
      <c r="A37" s="26"/>
      <c r="B37" s="138">
        <v>23406580</v>
      </c>
      <c r="C37" s="139" t="s">
        <v>8</v>
      </c>
      <c r="D37" s="139" t="s">
        <v>7</v>
      </c>
      <c r="E37" s="137">
        <v>41640</v>
      </c>
      <c r="F37" s="135" t="s">
        <v>14</v>
      </c>
      <c r="G37" s="134" t="s">
        <v>16</v>
      </c>
      <c r="H37" s="133" t="s">
        <v>45</v>
      </c>
      <c r="I37" s="133">
        <v>718</v>
      </c>
      <c r="J37" s="132" t="s">
        <v>45</v>
      </c>
      <c r="K37" s="141">
        <v>718</v>
      </c>
      <c r="L37" s="131">
        <v>4</v>
      </c>
      <c r="M37" s="131">
        <v>17</v>
      </c>
      <c r="N37" s="136" t="s">
        <v>30</v>
      </c>
      <c r="O37" s="136" t="s">
        <v>30</v>
      </c>
      <c r="P37" s="136" t="s">
        <v>147</v>
      </c>
      <c r="Q37" s="136" t="s">
        <v>30</v>
      </c>
      <c r="R37" s="136" t="s">
        <v>30</v>
      </c>
      <c r="S37" s="136" t="s">
        <v>30</v>
      </c>
      <c r="T37" s="136" t="s">
        <v>30</v>
      </c>
      <c r="U37" s="131">
        <v>4.12</v>
      </c>
      <c r="V37" s="131">
        <v>7.8</v>
      </c>
      <c r="W37" s="140">
        <v>43830</v>
      </c>
      <c r="X37" s="26"/>
    </row>
    <row r="38" spans="1:24" s="27" customFormat="1">
      <c r="A38" s="26"/>
      <c r="B38" s="51">
        <f>COUNTA(C28:C37)</f>
        <v>6</v>
      </c>
      <c r="C38" s="38"/>
      <c r="D38" s="38"/>
      <c r="E38" s="39"/>
      <c r="F38" s="39"/>
      <c r="G38" s="52"/>
      <c r="H38" s="72">
        <f>H29+H36</f>
        <v>6360.4107789999998</v>
      </c>
      <c r="I38" s="72">
        <f>I29+I36</f>
        <v>7077.090733</v>
      </c>
      <c r="J38" s="48"/>
      <c r="K38" s="18"/>
      <c r="L38" s="39"/>
      <c r="M38" s="39"/>
      <c r="N38" s="39"/>
      <c r="O38" s="39"/>
      <c r="P38" s="39"/>
      <c r="Q38" s="39"/>
      <c r="R38" s="39"/>
      <c r="S38" s="39"/>
      <c r="T38" s="39"/>
      <c r="U38" s="39"/>
      <c r="V38" s="39"/>
      <c r="W38" s="39"/>
      <c r="X38" s="26"/>
    </row>
    <row r="39" spans="1:24">
      <c r="B39" s="10"/>
      <c r="C39" s="10"/>
      <c r="D39" s="10"/>
      <c r="E39" s="10"/>
      <c r="F39" s="10"/>
      <c r="G39" s="10"/>
      <c r="H39" s="10"/>
      <c r="I39" s="10"/>
      <c r="J39" s="10"/>
      <c r="K39" s="10"/>
      <c r="L39" s="10"/>
      <c r="M39" s="10"/>
      <c r="N39" s="10"/>
      <c r="O39" s="10"/>
      <c r="P39" s="10"/>
      <c r="Q39" s="10"/>
      <c r="R39" s="10"/>
      <c r="S39" s="10"/>
      <c r="T39" s="10"/>
      <c r="U39" s="10"/>
      <c r="V39" s="10"/>
      <c r="W39" s="10"/>
      <c r="X39" s="1"/>
    </row>
    <row r="40" spans="1:24">
      <c r="B40" s="14" t="s">
        <v>139</v>
      </c>
      <c r="C40" s="10"/>
      <c r="D40" s="10"/>
      <c r="E40" s="10"/>
      <c r="F40" s="10"/>
      <c r="G40" s="10"/>
      <c r="H40" s="10"/>
      <c r="I40" s="10"/>
      <c r="J40" s="10"/>
      <c r="K40" s="10"/>
      <c r="L40" s="10"/>
      <c r="M40" s="10"/>
      <c r="N40" s="10"/>
      <c r="O40" s="10"/>
      <c r="P40" s="10"/>
      <c r="Q40" s="10"/>
      <c r="R40" s="10"/>
      <c r="S40" s="10"/>
      <c r="T40" s="10"/>
      <c r="U40" s="10"/>
      <c r="V40" s="10"/>
      <c r="W40" s="10"/>
      <c r="X40" s="1"/>
    </row>
    <row r="41" spans="1:24" s="112" customFormat="1">
      <c r="A41" s="113"/>
      <c r="B41" s="115" t="s">
        <v>153</v>
      </c>
      <c r="C41" s="114"/>
      <c r="D41" s="114"/>
      <c r="E41" s="114"/>
      <c r="F41" s="114"/>
      <c r="G41" s="114"/>
      <c r="H41" s="114"/>
      <c r="I41" s="114"/>
      <c r="J41" s="114"/>
      <c r="K41" s="114"/>
      <c r="L41" s="114"/>
      <c r="M41" s="114"/>
      <c r="N41" s="114"/>
      <c r="O41" s="114"/>
      <c r="P41" s="114"/>
      <c r="Q41" s="114"/>
      <c r="R41" s="114"/>
      <c r="S41" s="114"/>
      <c r="T41" s="114"/>
      <c r="U41" s="114"/>
      <c r="V41" s="114"/>
      <c r="W41" s="114"/>
      <c r="X41" s="113"/>
    </row>
    <row r="42" spans="1:24" s="112" customFormat="1">
      <c r="A42" s="113"/>
      <c r="B42" s="115" t="s">
        <v>148</v>
      </c>
      <c r="C42" s="114"/>
      <c r="D42" s="114"/>
      <c r="E42" s="114"/>
      <c r="F42" s="114"/>
      <c r="G42" s="114"/>
      <c r="H42" s="114"/>
      <c r="I42" s="114"/>
      <c r="J42" s="114"/>
      <c r="K42" s="114"/>
      <c r="L42" s="114"/>
      <c r="M42" s="114"/>
      <c r="N42" s="114"/>
      <c r="O42" s="114"/>
      <c r="P42" s="114"/>
      <c r="Q42" s="114"/>
      <c r="R42" s="114"/>
      <c r="S42" s="114"/>
      <c r="T42" s="114"/>
      <c r="U42" s="114"/>
      <c r="V42" s="114"/>
      <c r="W42" s="114"/>
      <c r="X42" s="113"/>
    </row>
    <row r="43" spans="1:24" s="112" customFormat="1">
      <c r="A43" s="113"/>
      <c r="B43" s="115" t="s">
        <v>149</v>
      </c>
      <c r="C43" s="114"/>
      <c r="D43" s="114"/>
    </row>
    <row r="44" spans="1:24">
      <c r="B44" s="92" t="s">
        <v>150</v>
      </c>
      <c r="C44" s="10"/>
      <c r="D44" s="10"/>
      <c r="E44" s="10"/>
      <c r="F44" s="10"/>
      <c r="G44" s="10"/>
      <c r="H44" s="10"/>
      <c r="I44" s="10"/>
      <c r="J44" s="10"/>
      <c r="K44" s="10"/>
      <c r="L44" s="10"/>
      <c r="M44" s="10"/>
      <c r="N44" s="10"/>
      <c r="O44" s="10"/>
      <c r="P44" s="10"/>
      <c r="Q44" s="10"/>
      <c r="R44" s="10"/>
      <c r="S44" s="10"/>
      <c r="T44" s="10"/>
      <c r="U44" s="10"/>
      <c r="V44" s="10"/>
      <c r="W44" s="10"/>
      <c r="X44" s="1"/>
    </row>
    <row r="45" spans="1:24">
      <c r="B45" s="86" t="s">
        <v>151</v>
      </c>
      <c r="C45" s="10"/>
      <c r="D45" s="10"/>
      <c r="E45" s="10"/>
      <c r="F45" s="10"/>
      <c r="G45" s="10"/>
      <c r="H45" s="10"/>
      <c r="I45" s="10"/>
      <c r="J45" s="10"/>
      <c r="K45" s="10"/>
      <c r="L45" s="10"/>
      <c r="M45" s="10"/>
      <c r="N45" s="10"/>
      <c r="O45" s="10"/>
      <c r="P45" s="10"/>
      <c r="Q45" s="10"/>
      <c r="R45" s="10"/>
      <c r="S45" s="10"/>
      <c r="T45" s="10"/>
      <c r="U45" s="10"/>
      <c r="V45" s="10"/>
      <c r="W45" s="10"/>
      <c r="X45" s="1"/>
    </row>
    <row r="46" spans="1:24">
      <c r="B46" s="14" t="s">
        <v>152</v>
      </c>
      <c r="C46" s="10"/>
      <c r="D46" s="10"/>
    </row>
    <row r="47" spans="1:24">
      <c r="B47" s="86"/>
      <c r="C47" s="10"/>
      <c r="D47" s="10"/>
    </row>
  </sheetData>
  <mergeCells count="3">
    <mergeCell ref="L4:V4"/>
    <mergeCell ref="L24:V24"/>
    <mergeCell ref="B19:D19"/>
  </mergeCells>
  <phoneticPr fontId="32" type="noConversion"/>
  <pageMargins left="0.25" right="0.22" top="0.75" bottom="0.75" header="0.3" footer="0.3"/>
  <pageSetup paperSize="9" scale="48" orientation="landscape" r:id="rId1"/>
  <headerFooter>
    <oddFooter>&amp;L&amp;8Oktober  2020/AM</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06"/>
  <sheetViews>
    <sheetView tabSelected="1" view="pageBreakPreview" zoomScale="115" zoomScaleNormal="100" zoomScaleSheetLayoutView="115" zoomScalePageLayoutView="85" workbookViewId="0">
      <selection activeCell="K3" sqref="K3"/>
    </sheetView>
  </sheetViews>
  <sheetFormatPr baseColWidth="10" defaultColWidth="9.140625" defaultRowHeight="12.75"/>
  <cols>
    <col min="1" max="1" width="4" style="1" customWidth="1"/>
    <col min="2" max="8" width="16.5703125" customWidth="1"/>
  </cols>
  <sheetData>
    <row r="1" spans="1:20">
      <c r="B1" s="1"/>
      <c r="C1" s="1"/>
      <c r="D1" s="1"/>
      <c r="E1" s="1"/>
      <c r="F1" s="1"/>
      <c r="G1" s="1"/>
      <c r="H1" s="1"/>
    </row>
    <row r="2" spans="1:20" ht="68.099999999999994" customHeight="1">
      <c r="B2" s="24"/>
      <c r="C2" s="24"/>
      <c r="D2" s="24"/>
      <c r="E2" s="24"/>
      <c r="F2" s="24"/>
      <c r="G2" s="24"/>
      <c r="H2" s="24"/>
      <c r="I2" s="23"/>
      <c r="J2" s="23"/>
      <c r="K2" s="23"/>
      <c r="L2" s="23"/>
      <c r="M2" s="23"/>
      <c r="N2" s="23"/>
      <c r="O2" s="23"/>
      <c r="P2" s="23"/>
      <c r="Q2" s="23"/>
      <c r="R2" s="23"/>
      <c r="S2" s="23"/>
      <c r="T2" s="23"/>
    </row>
    <row r="3" spans="1:20" s="76" customFormat="1" ht="30.95" customHeight="1">
      <c r="A3" s="75" t="s">
        <v>109</v>
      </c>
      <c r="B3" s="175" t="s">
        <v>110</v>
      </c>
      <c r="C3" s="175"/>
      <c r="D3" s="175"/>
      <c r="E3" s="175"/>
      <c r="F3" s="175"/>
      <c r="G3" s="175"/>
      <c r="H3" s="175"/>
    </row>
    <row r="4" spans="1:20">
      <c r="B4" s="181" t="s">
        <v>15</v>
      </c>
      <c r="C4" s="182"/>
      <c r="D4" s="182"/>
      <c r="E4" s="182"/>
      <c r="F4" s="182"/>
      <c r="G4" s="182"/>
      <c r="H4" s="182"/>
    </row>
    <row r="5" spans="1:20" s="1" customFormat="1" ht="3.75" customHeight="1">
      <c r="B5" s="2"/>
      <c r="C5" s="77"/>
      <c r="D5" s="77"/>
      <c r="E5" s="77"/>
      <c r="F5" s="77"/>
      <c r="G5" s="77"/>
      <c r="H5" s="77"/>
    </row>
    <row r="6" spans="1:20" ht="13.7" customHeight="1">
      <c r="B6" s="21" t="s">
        <v>130</v>
      </c>
      <c r="C6" s="22"/>
      <c r="D6" s="22"/>
      <c r="E6" s="22"/>
      <c r="F6" s="22"/>
      <c r="G6" s="22"/>
      <c r="H6" s="22"/>
    </row>
    <row r="7" spans="1:20">
      <c r="B7" s="3" t="s">
        <v>39</v>
      </c>
      <c r="C7" s="77"/>
      <c r="D7" s="77"/>
      <c r="E7" s="77"/>
      <c r="F7" s="77"/>
      <c r="G7" s="77"/>
      <c r="H7" s="77"/>
    </row>
    <row r="8" spans="1:20" ht="13.7" customHeight="1">
      <c r="B8" s="3" t="s">
        <v>40</v>
      </c>
      <c r="C8" s="77"/>
      <c r="D8" s="77"/>
      <c r="E8" s="77"/>
      <c r="F8" s="77"/>
      <c r="G8" s="77"/>
      <c r="H8" s="77"/>
    </row>
    <row r="9" spans="1:20" ht="13.7" customHeight="1">
      <c r="B9" s="12" t="s">
        <v>41</v>
      </c>
      <c r="C9" s="77"/>
      <c r="D9" s="77"/>
      <c r="E9" s="77"/>
      <c r="F9" s="77"/>
      <c r="G9" s="77"/>
      <c r="H9" s="77"/>
    </row>
    <row r="10" spans="1:20" ht="13.7" customHeight="1">
      <c r="B10" s="12" t="s">
        <v>82</v>
      </c>
      <c r="C10" s="77"/>
      <c r="D10" s="77"/>
      <c r="E10" s="77"/>
      <c r="F10" s="77"/>
      <c r="G10" s="77"/>
      <c r="H10" s="77"/>
    </row>
    <row r="11" spans="1:20">
      <c r="B11" s="3" t="s">
        <v>83</v>
      </c>
      <c r="C11" s="77"/>
      <c r="D11" s="77"/>
      <c r="E11" s="77"/>
      <c r="F11" s="77"/>
      <c r="G11" s="77"/>
      <c r="H11" s="77"/>
    </row>
    <row r="12" spans="1:20">
      <c r="B12" s="25" t="s">
        <v>23</v>
      </c>
      <c r="C12" s="84" t="s">
        <v>42</v>
      </c>
      <c r="D12" s="77"/>
      <c r="E12" s="77"/>
      <c r="F12" s="77"/>
      <c r="G12" s="77"/>
      <c r="H12" s="77"/>
    </row>
    <row r="13" spans="1:20" s="1" customFormat="1" ht="3" customHeight="1">
      <c r="B13" s="77"/>
      <c r="C13" s="77"/>
      <c r="D13" s="77"/>
      <c r="E13" s="77"/>
      <c r="F13" s="77"/>
      <c r="G13" s="77"/>
      <c r="H13" s="77"/>
    </row>
    <row r="14" spans="1:20" s="27" customFormat="1" ht="69.599999999999994" customHeight="1">
      <c r="A14" s="26"/>
      <c r="B14" s="183" t="s">
        <v>43</v>
      </c>
      <c r="C14" s="179"/>
      <c r="D14" s="179"/>
      <c r="E14" s="179"/>
      <c r="F14" s="179"/>
      <c r="G14" s="180"/>
      <c r="H14" s="180"/>
    </row>
    <row r="15" spans="1:20" s="27" customFormat="1" ht="7.35" customHeight="1">
      <c r="A15" s="26"/>
      <c r="B15" s="85"/>
      <c r="C15" s="82"/>
      <c r="D15" s="82"/>
      <c r="E15" s="82"/>
      <c r="F15" s="82"/>
      <c r="G15" s="83"/>
      <c r="H15" s="83"/>
    </row>
    <row r="16" spans="1:20">
      <c r="B16" s="21" t="s">
        <v>19</v>
      </c>
      <c r="C16" s="22"/>
      <c r="D16" s="22"/>
      <c r="E16" s="22"/>
      <c r="F16" s="22"/>
      <c r="G16" s="22"/>
      <c r="H16" s="22"/>
    </row>
    <row r="17" spans="1:8">
      <c r="B17" s="3" t="s">
        <v>24</v>
      </c>
      <c r="C17" s="77"/>
      <c r="D17" s="77"/>
      <c r="E17" s="77"/>
      <c r="F17" s="77"/>
      <c r="G17" s="77"/>
      <c r="H17" s="77"/>
    </row>
    <row r="18" spans="1:8">
      <c r="B18" s="3" t="s">
        <v>126</v>
      </c>
      <c r="C18" s="77"/>
      <c r="D18" s="77"/>
      <c r="E18" s="77"/>
      <c r="F18" s="77"/>
      <c r="G18" s="77"/>
      <c r="H18" s="77"/>
    </row>
    <row r="19" spans="1:8">
      <c r="B19" s="12" t="s">
        <v>21</v>
      </c>
      <c r="C19" s="15"/>
      <c r="D19" s="77"/>
      <c r="E19" s="77"/>
      <c r="F19" s="77"/>
      <c r="G19" s="77"/>
      <c r="H19" s="77"/>
    </row>
    <row r="20" spans="1:8">
      <c r="B20" s="12" t="s">
        <v>81</v>
      </c>
      <c r="C20" s="15"/>
      <c r="D20" s="77"/>
      <c r="E20" s="77"/>
      <c r="F20" s="77"/>
      <c r="G20" s="77"/>
      <c r="H20" s="77"/>
    </row>
    <row r="21" spans="1:8">
      <c r="B21" s="3" t="s">
        <v>127</v>
      </c>
      <c r="C21" s="77"/>
      <c r="D21" s="77"/>
      <c r="E21" s="77"/>
      <c r="F21" s="77"/>
      <c r="G21" s="77"/>
      <c r="H21" s="77"/>
    </row>
    <row r="22" spans="1:8">
      <c r="B22" s="25" t="s">
        <v>23</v>
      </c>
      <c r="C22" s="84" t="s">
        <v>3</v>
      </c>
      <c r="D22" s="77"/>
      <c r="E22" s="77"/>
      <c r="F22" s="77"/>
      <c r="G22" s="77"/>
      <c r="H22" s="77"/>
    </row>
    <row r="23" spans="1:8" ht="3" customHeight="1">
      <c r="B23" s="77"/>
      <c r="C23" s="77"/>
      <c r="D23" s="77"/>
      <c r="E23" s="77"/>
      <c r="F23" s="77"/>
      <c r="G23" s="77"/>
      <c r="H23" s="77"/>
    </row>
    <row r="24" spans="1:8" s="27" customFormat="1" ht="76.349999999999994" customHeight="1">
      <c r="A24" s="26"/>
      <c r="B24" s="186" t="s">
        <v>22</v>
      </c>
      <c r="C24" s="187"/>
      <c r="D24" s="188"/>
      <c r="E24" s="188"/>
      <c r="F24" s="188"/>
      <c r="G24" s="189"/>
      <c r="H24" s="189"/>
    </row>
    <row r="25" spans="1:8" ht="5.45" customHeight="1">
      <c r="B25" s="77"/>
      <c r="C25" s="77"/>
      <c r="D25" s="77"/>
      <c r="E25" s="77"/>
      <c r="F25" s="77"/>
      <c r="G25" s="77"/>
      <c r="H25" s="77"/>
    </row>
    <row r="26" spans="1:8" ht="13.7" customHeight="1">
      <c r="B26" s="21" t="s">
        <v>61</v>
      </c>
      <c r="C26" s="22"/>
      <c r="D26" s="22"/>
      <c r="E26" s="22"/>
      <c r="F26" s="22"/>
      <c r="G26" s="22"/>
      <c r="H26" s="22"/>
    </row>
    <row r="27" spans="1:8">
      <c r="B27" s="3" t="s">
        <v>54</v>
      </c>
      <c r="C27" s="77"/>
      <c r="D27" s="77"/>
      <c r="E27" s="77"/>
      <c r="F27" s="77"/>
      <c r="G27" s="77"/>
      <c r="H27" s="77"/>
    </row>
    <row r="28" spans="1:8" ht="13.7" customHeight="1">
      <c r="B28" s="3" t="s">
        <v>55</v>
      </c>
      <c r="C28" s="77"/>
      <c r="D28" s="77"/>
      <c r="E28" s="77"/>
      <c r="F28" s="77"/>
      <c r="G28" s="77"/>
      <c r="H28" s="77"/>
    </row>
    <row r="29" spans="1:8" ht="13.7" customHeight="1">
      <c r="B29" s="12" t="s">
        <v>56</v>
      </c>
      <c r="C29" s="77"/>
      <c r="D29" s="77"/>
      <c r="E29" s="77"/>
      <c r="F29" s="77"/>
      <c r="G29" s="77"/>
      <c r="H29" s="77"/>
    </row>
    <row r="30" spans="1:8" ht="13.7" customHeight="1">
      <c r="B30" s="12" t="s">
        <v>84</v>
      </c>
      <c r="C30" s="77"/>
      <c r="D30" s="77"/>
      <c r="E30" s="77"/>
      <c r="F30" s="77"/>
      <c r="G30" s="77"/>
      <c r="H30" s="77"/>
    </row>
    <row r="31" spans="1:8">
      <c r="B31" s="3" t="s">
        <v>57</v>
      </c>
      <c r="C31" s="77"/>
      <c r="D31" s="77"/>
      <c r="E31" s="77"/>
      <c r="F31" s="77"/>
      <c r="G31" s="77"/>
      <c r="H31" s="77"/>
    </row>
    <row r="32" spans="1:8">
      <c r="B32" s="25" t="s">
        <v>58</v>
      </c>
      <c r="C32" s="84" t="s">
        <v>59</v>
      </c>
      <c r="D32" s="77"/>
      <c r="E32" s="77"/>
      <c r="F32" s="77"/>
      <c r="G32" s="77"/>
      <c r="H32" s="77"/>
    </row>
    <row r="33" spans="1:8" s="1" customFormat="1" ht="3" customHeight="1">
      <c r="B33" s="77"/>
      <c r="C33" s="77"/>
      <c r="D33" s="77"/>
      <c r="E33" s="77"/>
      <c r="F33" s="77"/>
      <c r="G33" s="77"/>
      <c r="H33" s="77"/>
    </row>
    <row r="34" spans="1:8" s="27" customFormat="1" ht="79.349999999999994" customHeight="1">
      <c r="A34" s="26"/>
      <c r="B34" s="183" t="s">
        <v>60</v>
      </c>
      <c r="C34" s="179"/>
      <c r="D34" s="179"/>
      <c r="E34" s="179"/>
      <c r="F34" s="179"/>
      <c r="G34" s="180"/>
      <c r="H34" s="180"/>
    </row>
    <row r="35" spans="1:8" s="162" customFormat="1" ht="5.45" customHeight="1">
      <c r="A35" s="113"/>
      <c r="B35" s="77"/>
      <c r="C35" s="77"/>
      <c r="D35" s="77"/>
      <c r="E35" s="77"/>
      <c r="F35" s="77"/>
      <c r="G35" s="77"/>
      <c r="H35" s="77"/>
    </row>
    <row r="36" spans="1:8" s="162" customFormat="1" ht="13.7" customHeight="1">
      <c r="A36" s="113"/>
      <c r="B36" s="21" t="s">
        <v>195</v>
      </c>
      <c r="C36" s="22"/>
      <c r="D36" s="22"/>
      <c r="E36" s="22"/>
      <c r="F36" s="22"/>
      <c r="G36" s="22"/>
      <c r="H36" s="22"/>
    </row>
    <row r="37" spans="1:8" s="162" customFormat="1">
      <c r="A37" s="113"/>
      <c r="B37" s="3" t="s">
        <v>54</v>
      </c>
      <c r="C37" s="77"/>
      <c r="D37" s="77"/>
      <c r="E37" s="77"/>
      <c r="F37" s="77"/>
      <c r="G37" s="77"/>
      <c r="H37" s="77"/>
    </row>
    <row r="38" spans="1:8" s="162" customFormat="1" ht="13.7" customHeight="1">
      <c r="A38" s="113"/>
      <c r="B38" s="3" t="s">
        <v>55</v>
      </c>
      <c r="C38" s="77"/>
      <c r="D38" s="77"/>
      <c r="E38" s="77"/>
      <c r="F38" s="77"/>
      <c r="G38" s="77"/>
      <c r="H38" s="77"/>
    </row>
    <row r="39" spans="1:8" s="162" customFormat="1" ht="13.7" customHeight="1">
      <c r="A39" s="113"/>
      <c r="B39" s="12" t="s">
        <v>56</v>
      </c>
      <c r="C39" s="77"/>
      <c r="D39" s="77"/>
      <c r="E39" s="77"/>
      <c r="F39" s="77"/>
      <c r="G39" s="77"/>
      <c r="H39" s="77"/>
    </row>
    <row r="40" spans="1:8" s="162" customFormat="1" ht="13.7" customHeight="1">
      <c r="A40" s="113"/>
      <c r="B40" s="12" t="s">
        <v>84</v>
      </c>
      <c r="C40" s="77"/>
      <c r="D40" s="77"/>
      <c r="E40" s="77"/>
      <c r="F40" s="77"/>
      <c r="G40" s="77"/>
      <c r="H40" s="77"/>
    </row>
    <row r="41" spans="1:8" s="162" customFormat="1">
      <c r="A41" s="113"/>
      <c r="B41" s="3" t="s">
        <v>57</v>
      </c>
      <c r="C41" s="77"/>
      <c r="D41" s="77"/>
      <c r="E41" s="77"/>
      <c r="F41" s="77"/>
      <c r="G41" s="77"/>
      <c r="H41" s="77"/>
    </row>
    <row r="42" spans="1:8" s="162" customFormat="1">
      <c r="A42" s="113"/>
      <c r="B42" s="25" t="s">
        <v>58</v>
      </c>
      <c r="C42" s="84" t="s">
        <v>59</v>
      </c>
      <c r="D42" s="77"/>
      <c r="E42" s="77"/>
      <c r="F42" s="77"/>
      <c r="G42" s="77"/>
      <c r="H42" s="77"/>
    </row>
    <row r="43" spans="1:8" s="113" customFormat="1" ht="3" customHeight="1">
      <c r="B43" s="77"/>
      <c r="C43" s="77"/>
      <c r="D43" s="77"/>
      <c r="E43" s="77"/>
      <c r="F43" s="77"/>
      <c r="G43" s="77"/>
      <c r="H43" s="77"/>
    </row>
    <row r="44" spans="1:8" s="27" customFormat="1" ht="57" customHeight="1">
      <c r="A44" s="26"/>
      <c r="B44" s="183" t="s">
        <v>196</v>
      </c>
      <c r="C44" s="179"/>
      <c r="D44" s="179"/>
      <c r="E44" s="179"/>
      <c r="F44" s="179"/>
      <c r="G44" s="180"/>
      <c r="H44" s="180"/>
    </row>
    <row r="45" spans="1:8" ht="8.1" customHeight="1">
      <c r="B45" s="77"/>
      <c r="C45" s="77"/>
      <c r="D45" s="77"/>
      <c r="E45" s="77"/>
      <c r="F45" s="77"/>
      <c r="G45" s="77"/>
      <c r="H45" s="77"/>
    </row>
    <row r="46" spans="1:8">
      <c r="B46" s="181" t="s">
        <v>2</v>
      </c>
      <c r="C46" s="181"/>
      <c r="D46" s="181"/>
      <c r="E46" s="181"/>
      <c r="F46" s="181"/>
      <c r="G46" s="181"/>
      <c r="H46" s="181"/>
    </row>
    <row r="47" spans="1:8" s="1" customFormat="1" ht="3.75" customHeight="1">
      <c r="B47" s="13"/>
      <c r="C47" s="13"/>
      <c r="D47" s="13"/>
      <c r="E47" s="13"/>
      <c r="F47" s="13"/>
      <c r="G47" s="13"/>
      <c r="H47" s="13"/>
    </row>
    <row r="48" spans="1:8" ht="13.7" customHeight="1">
      <c r="B48" s="21" t="s">
        <v>131</v>
      </c>
      <c r="C48" s="22"/>
      <c r="D48" s="22"/>
      <c r="E48" s="22"/>
      <c r="F48" s="22"/>
      <c r="G48" s="22"/>
      <c r="H48" s="22"/>
    </row>
    <row r="49" spans="1:8">
      <c r="B49" s="3" t="s">
        <v>39</v>
      </c>
      <c r="C49" s="77"/>
      <c r="D49" s="77"/>
      <c r="E49" s="77"/>
      <c r="F49" s="77"/>
      <c r="G49" s="77"/>
      <c r="H49" s="77"/>
    </row>
    <row r="50" spans="1:8" ht="13.7" customHeight="1">
      <c r="B50" s="3" t="s">
        <v>40</v>
      </c>
      <c r="C50" s="77"/>
      <c r="D50" s="77"/>
      <c r="E50" s="77"/>
      <c r="F50" s="77"/>
      <c r="G50" s="77"/>
      <c r="H50" s="77"/>
    </row>
    <row r="51" spans="1:8" ht="13.7" customHeight="1">
      <c r="B51" s="12" t="s">
        <v>49</v>
      </c>
      <c r="C51" s="77"/>
      <c r="D51" s="77"/>
      <c r="E51" s="77"/>
      <c r="F51" s="77"/>
      <c r="G51" s="77"/>
      <c r="H51" s="77"/>
    </row>
    <row r="52" spans="1:8" ht="13.7" customHeight="1">
      <c r="B52" s="12" t="s">
        <v>115</v>
      </c>
      <c r="C52" s="77"/>
      <c r="D52" s="77"/>
      <c r="E52" s="77"/>
      <c r="F52" s="77"/>
      <c r="G52" s="77"/>
      <c r="H52" s="77"/>
    </row>
    <row r="53" spans="1:8">
      <c r="B53" s="3" t="s">
        <v>50</v>
      </c>
      <c r="C53" s="77"/>
      <c r="D53" s="77"/>
      <c r="E53" s="77"/>
      <c r="F53" s="77"/>
      <c r="G53" s="77"/>
      <c r="H53" s="77"/>
    </row>
    <row r="54" spans="1:8">
      <c r="B54" s="25" t="s">
        <v>23</v>
      </c>
      <c r="C54" s="84" t="s">
        <v>42</v>
      </c>
      <c r="D54" s="77"/>
      <c r="E54" s="77"/>
      <c r="F54" s="77"/>
      <c r="G54" s="77"/>
      <c r="H54" s="77"/>
    </row>
    <row r="55" spans="1:8" s="1" customFormat="1" ht="3" customHeight="1">
      <c r="B55" s="77"/>
      <c r="C55" s="77"/>
      <c r="D55" s="77"/>
      <c r="E55" s="77"/>
      <c r="F55" s="77"/>
      <c r="G55" s="77"/>
      <c r="H55" s="77"/>
    </row>
    <row r="56" spans="1:8" s="27" customFormat="1" ht="87" customHeight="1">
      <c r="A56" s="26"/>
      <c r="B56" s="183" t="s">
        <v>116</v>
      </c>
      <c r="C56" s="179"/>
      <c r="D56" s="179"/>
      <c r="E56" s="179"/>
      <c r="F56" s="179"/>
      <c r="G56" s="180"/>
      <c r="H56" s="180"/>
    </row>
    <row r="57" spans="1:8" s="1" customFormat="1" ht="3.6" customHeight="1">
      <c r="B57" s="13"/>
      <c r="C57" s="13"/>
      <c r="D57" s="13"/>
      <c r="E57" s="13"/>
      <c r="F57" s="13"/>
      <c r="G57" s="13"/>
      <c r="H57" s="13"/>
    </row>
    <row r="58" spans="1:8" s="1" customFormat="1">
      <c r="B58" s="21" t="s">
        <v>46</v>
      </c>
      <c r="C58" s="22"/>
      <c r="D58" s="22"/>
      <c r="E58" s="22"/>
      <c r="F58" s="22"/>
      <c r="G58" s="22"/>
      <c r="H58" s="22"/>
    </row>
    <row r="59" spans="1:8">
      <c r="B59" s="3" t="s">
        <v>47</v>
      </c>
      <c r="C59" s="77"/>
      <c r="D59" s="77"/>
      <c r="E59" s="77"/>
      <c r="F59" s="77"/>
      <c r="G59" s="77"/>
      <c r="H59" s="77"/>
    </row>
    <row r="60" spans="1:8" ht="13.7" customHeight="1">
      <c r="B60" s="3" t="s">
        <v>48</v>
      </c>
      <c r="C60" s="77"/>
      <c r="D60" s="77"/>
      <c r="E60" s="77"/>
      <c r="F60" s="77"/>
      <c r="G60" s="77"/>
      <c r="H60" s="77"/>
    </row>
    <row r="61" spans="1:8" ht="13.7" customHeight="1">
      <c r="B61" s="12" t="s">
        <v>49</v>
      </c>
      <c r="C61" s="77"/>
      <c r="D61" s="77"/>
      <c r="E61" s="77"/>
      <c r="F61" s="77"/>
      <c r="G61" s="77"/>
      <c r="H61" s="77"/>
    </row>
    <row r="62" spans="1:8" ht="13.7" customHeight="1">
      <c r="B62" s="12" t="s">
        <v>85</v>
      </c>
      <c r="C62" s="77"/>
      <c r="D62" s="77"/>
      <c r="E62" s="77"/>
      <c r="F62" s="77"/>
      <c r="G62" s="77"/>
      <c r="H62" s="77"/>
    </row>
    <row r="63" spans="1:8">
      <c r="B63" s="3" t="s">
        <v>50</v>
      </c>
      <c r="C63" s="77"/>
      <c r="D63" s="77"/>
      <c r="E63" s="77"/>
      <c r="F63" s="77"/>
      <c r="G63" s="77"/>
      <c r="H63" s="77"/>
    </row>
    <row r="64" spans="1:8">
      <c r="B64" s="25" t="s">
        <v>23</v>
      </c>
      <c r="C64" s="84" t="s">
        <v>51</v>
      </c>
      <c r="D64" s="77"/>
      <c r="E64" s="77"/>
      <c r="F64" s="77"/>
      <c r="G64" s="77"/>
      <c r="H64" s="77"/>
    </row>
    <row r="65" spans="1:12" s="1" customFormat="1" ht="3.75" customHeight="1">
      <c r="B65" s="77"/>
      <c r="C65" s="77"/>
      <c r="D65" s="77"/>
      <c r="E65" s="77"/>
      <c r="F65" s="77"/>
      <c r="G65" s="77"/>
      <c r="H65" s="77"/>
    </row>
    <row r="66" spans="1:12" s="26" customFormat="1" ht="98.1" customHeight="1">
      <c r="B66" s="183" t="s">
        <v>52</v>
      </c>
      <c r="C66" s="179"/>
      <c r="D66" s="179"/>
      <c r="E66" s="179"/>
      <c r="F66" s="179"/>
      <c r="G66" s="180"/>
      <c r="H66" s="180"/>
    </row>
    <row r="67" spans="1:12" s="26" customFormat="1" ht="7.35" customHeight="1">
      <c r="B67" s="85"/>
      <c r="C67" s="82"/>
      <c r="D67" s="82"/>
      <c r="E67" s="82"/>
      <c r="F67" s="82"/>
      <c r="G67" s="83"/>
      <c r="H67" s="83"/>
    </row>
    <row r="68" spans="1:12" s="113" customFormat="1">
      <c r="A68" s="154"/>
      <c r="B68" s="21" t="s">
        <v>162</v>
      </c>
      <c r="C68" s="22"/>
      <c r="D68" s="22"/>
      <c r="E68" s="22"/>
      <c r="F68" s="22"/>
      <c r="G68" s="22"/>
      <c r="H68" s="22"/>
    </row>
    <row r="69" spans="1:12" s="142" customFormat="1">
      <c r="A69" s="154"/>
      <c r="B69" s="3" t="s">
        <v>163</v>
      </c>
      <c r="C69" s="77"/>
      <c r="D69" s="77"/>
      <c r="E69" s="77"/>
      <c r="F69" s="77"/>
      <c r="G69" s="77"/>
      <c r="H69" s="77"/>
    </row>
    <row r="70" spans="1:12" s="142" customFormat="1" ht="13.7" customHeight="1">
      <c r="A70" s="154"/>
      <c r="B70" s="3" t="s">
        <v>164</v>
      </c>
      <c r="C70" s="77"/>
      <c r="D70" s="77"/>
      <c r="E70" s="77"/>
      <c r="F70" s="77"/>
      <c r="G70" s="77"/>
      <c r="H70" s="77"/>
      <c r="L70" s="99"/>
    </row>
    <row r="71" spans="1:12" s="142" customFormat="1" ht="13.7" customHeight="1">
      <c r="A71" s="154"/>
      <c r="B71" s="12" t="s">
        <v>165</v>
      </c>
      <c r="C71" s="77"/>
      <c r="D71" s="77"/>
      <c r="E71" s="77"/>
      <c r="F71" s="77"/>
      <c r="G71" s="77"/>
      <c r="H71" s="77"/>
    </row>
    <row r="72" spans="1:12" s="142" customFormat="1" ht="13.7" customHeight="1">
      <c r="A72" s="154"/>
      <c r="B72" s="12" t="s">
        <v>166</v>
      </c>
      <c r="C72" s="77"/>
      <c r="D72" s="77"/>
      <c r="E72" s="77"/>
      <c r="F72" s="77"/>
      <c r="G72" s="77"/>
      <c r="H72" s="77"/>
    </row>
    <row r="73" spans="1:12" s="142" customFormat="1">
      <c r="A73" s="154"/>
      <c r="B73" s="3" t="s">
        <v>167</v>
      </c>
      <c r="C73" s="77"/>
      <c r="D73" s="77"/>
      <c r="E73" s="77"/>
      <c r="F73" s="77"/>
      <c r="G73" s="77"/>
      <c r="H73" s="77"/>
    </row>
    <row r="74" spans="1:12" s="142" customFormat="1">
      <c r="A74" s="154"/>
      <c r="B74" s="25" t="s">
        <v>23</v>
      </c>
      <c r="C74" s="153" t="s">
        <v>168</v>
      </c>
      <c r="D74" s="77"/>
      <c r="E74" s="77"/>
      <c r="F74" s="77"/>
      <c r="G74" s="77"/>
      <c r="H74" s="77"/>
    </row>
    <row r="75" spans="1:12" s="113" customFormat="1" ht="3.75" customHeight="1">
      <c r="A75" s="154"/>
      <c r="B75" s="77"/>
      <c r="C75" s="77"/>
      <c r="D75" s="77"/>
      <c r="E75" s="77"/>
      <c r="F75" s="77"/>
      <c r="G75" s="77"/>
      <c r="H75" s="77"/>
    </row>
    <row r="76" spans="1:12" s="26" customFormat="1" ht="98.1" customHeight="1">
      <c r="A76" s="54"/>
      <c r="B76" s="183" t="s">
        <v>169</v>
      </c>
      <c r="C76" s="179"/>
      <c r="D76" s="179"/>
      <c r="E76" s="179"/>
      <c r="F76" s="179"/>
      <c r="G76" s="180"/>
      <c r="H76" s="180"/>
    </row>
    <row r="77" spans="1:12" s="26" customFormat="1" ht="7.35" customHeight="1">
      <c r="B77" s="149"/>
      <c r="C77" s="147"/>
      <c r="D77" s="147"/>
      <c r="E77" s="147"/>
      <c r="F77" s="147"/>
      <c r="G77" s="148"/>
      <c r="H77" s="148"/>
    </row>
    <row r="78" spans="1:12" s="113" customFormat="1" ht="3.6" customHeight="1">
      <c r="B78" s="13"/>
      <c r="C78" s="13"/>
      <c r="D78" s="13"/>
      <c r="E78" s="13"/>
      <c r="F78" s="13"/>
      <c r="G78" s="13"/>
      <c r="H78" s="13"/>
    </row>
    <row r="79" spans="1:12" s="1" customFormat="1">
      <c r="B79" s="21" t="s">
        <v>98</v>
      </c>
      <c r="C79" s="22"/>
      <c r="D79" s="22"/>
      <c r="E79" s="22"/>
      <c r="F79" s="22"/>
      <c r="G79" s="22"/>
      <c r="H79" s="22"/>
    </row>
    <row r="80" spans="1:12">
      <c r="B80" s="3" t="s">
        <v>99</v>
      </c>
      <c r="C80" s="77"/>
      <c r="D80" s="77"/>
      <c r="E80" s="77"/>
      <c r="F80" s="77"/>
      <c r="G80" s="77"/>
      <c r="H80" s="77"/>
    </row>
    <row r="81" spans="2:11" ht="13.7" customHeight="1">
      <c r="B81" s="3" t="s">
        <v>100</v>
      </c>
      <c r="C81" s="77"/>
      <c r="D81" s="77"/>
      <c r="E81" s="77"/>
      <c r="F81" s="77"/>
      <c r="G81" s="77"/>
      <c r="H81" s="77"/>
    </row>
    <row r="82" spans="2:11" ht="13.7" customHeight="1">
      <c r="B82" s="61" t="s">
        <v>101</v>
      </c>
      <c r="C82" s="77"/>
      <c r="D82" s="77"/>
      <c r="E82" s="77"/>
      <c r="F82" s="77"/>
      <c r="G82" s="77"/>
      <c r="H82" s="77"/>
    </row>
    <row r="83" spans="2:11" ht="13.7" customHeight="1">
      <c r="B83" s="61" t="s">
        <v>102</v>
      </c>
      <c r="C83" s="77"/>
      <c r="D83" s="77"/>
      <c r="E83" s="77"/>
      <c r="F83" s="77"/>
      <c r="G83" s="77"/>
      <c r="H83" s="77"/>
    </row>
    <row r="84" spans="2:11">
      <c r="B84" s="3" t="s">
        <v>50</v>
      </c>
      <c r="C84" s="77"/>
      <c r="D84" s="77"/>
      <c r="E84" s="77"/>
      <c r="F84" s="77"/>
      <c r="G84" s="77"/>
      <c r="H84" s="77"/>
    </row>
    <row r="85" spans="2:11">
      <c r="B85" s="25" t="s">
        <v>103</v>
      </c>
      <c r="C85" s="84" t="s">
        <v>104</v>
      </c>
      <c r="D85" s="77"/>
      <c r="E85" s="77"/>
      <c r="F85" s="77"/>
      <c r="G85" s="77"/>
      <c r="H85" s="77"/>
    </row>
    <row r="86" spans="2:11" s="1" customFormat="1" ht="3.75" customHeight="1">
      <c r="B86" s="77"/>
      <c r="C86" s="77"/>
      <c r="D86" s="77"/>
      <c r="E86" s="77"/>
      <c r="F86" s="77"/>
      <c r="G86" s="77"/>
      <c r="H86" s="77"/>
    </row>
    <row r="87" spans="2:11" s="26" customFormat="1" ht="111" customHeight="1">
      <c r="B87" s="183" t="s">
        <v>105</v>
      </c>
      <c r="C87" s="179"/>
      <c r="D87" s="179"/>
      <c r="E87" s="179"/>
      <c r="F87" s="179"/>
      <c r="G87" s="180"/>
      <c r="H87" s="180"/>
    </row>
    <row r="88" spans="2:11" ht="6.6" customHeight="1">
      <c r="B88" s="77"/>
      <c r="C88" s="77"/>
      <c r="D88" s="77"/>
      <c r="E88" s="77"/>
      <c r="F88" s="77"/>
      <c r="G88" s="77"/>
      <c r="H88" s="77"/>
    </row>
    <row r="89" spans="2:11">
      <c r="B89" s="181" t="s">
        <v>20</v>
      </c>
      <c r="C89" s="181"/>
      <c r="D89" s="181"/>
      <c r="E89" s="181"/>
      <c r="F89" s="181"/>
      <c r="G89" s="181"/>
      <c r="H89" s="181"/>
    </row>
    <row r="90" spans="2:11" ht="3.75" customHeight="1">
      <c r="B90" s="4"/>
      <c r="C90" s="4"/>
      <c r="D90" s="4"/>
      <c r="E90" s="4"/>
      <c r="F90" s="4"/>
      <c r="G90" s="77"/>
      <c r="H90" s="77"/>
      <c r="J90" s="1"/>
      <c r="K90" s="3"/>
    </row>
    <row r="91" spans="2:11">
      <c r="B91" s="21" t="s">
        <v>38</v>
      </c>
      <c r="C91" s="22"/>
      <c r="D91" s="22"/>
      <c r="E91" s="22"/>
      <c r="F91" s="22"/>
      <c r="G91" s="22"/>
      <c r="H91" s="22"/>
    </row>
    <row r="92" spans="2:11">
      <c r="B92" s="3" t="s">
        <v>31</v>
      </c>
      <c r="C92" s="77"/>
      <c r="D92" s="77"/>
      <c r="E92" s="77"/>
      <c r="F92" s="77"/>
      <c r="G92" s="77"/>
      <c r="H92" s="77"/>
    </row>
    <row r="93" spans="2:11" ht="13.7" customHeight="1">
      <c r="B93" s="3" t="s">
        <v>32</v>
      </c>
      <c r="C93" s="77"/>
      <c r="D93" s="77"/>
      <c r="E93" s="77"/>
      <c r="F93" s="77"/>
      <c r="G93" s="77"/>
      <c r="H93" s="77"/>
    </row>
    <row r="94" spans="2:11" ht="13.7" customHeight="1">
      <c r="B94" s="12" t="s">
        <v>33</v>
      </c>
      <c r="C94" s="77"/>
      <c r="D94" s="77"/>
      <c r="E94" s="77"/>
      <c r="F94" s="77"/>
      <c r="G94" s="77"/>
      <c r="H94" s="77"/>
    </row>
    <row r="95" spans="2:11" ht="13.7" customHeight="1">
      <c r="B95" s="184" t="s">
        <v>34</v>
      </c>
      <c r="C95" s="185"/>
      <c r="D95" s="185"/>
      <c r="E95" s="185"/>
      <c r="F95" s="185"/>
      <c r="G95" s="185"/>
      <c r="H95" s="185"/>
    </row>
    <row r="96" spans="2:11">
      <c r="B96" s="3" t="s">
        <v>35</v>
      </c>
      <c r="C96" s="77"/>
      <c r="D96" s="77"/>
      <c r="E96" s="77"/>
      <c r="F96" s="77"/>
      <c r="G96" s="77"/>
      <c r="H96" s="77"/>
    </row>
    <row r="97" spans="1:8">
      <c r="B97" s="25" t="s">
        <v>23</v>
      </c>
      <c r="C97" s="84" t="s">
        <v>36</v>
      </c>
      <c r="D97" s="77"/>
      <c r="E97" s="77"/>
      <c r="F97" s="77"/>
      <c r="G97" s="77"/>
      <c r="H97" s="77"/>
    </row>
    <row r="98" spans="1:8" ht="3.75" customHeight="1">
      <c r="B98" s="4"/>
      <c r="C98" s="4"/>
      <c r="D98" s="4"/>
      <c r="E98" s="4"/>
      <c r="F98" s="4"/>
      <c r="G98" s="77"/>
      <c r="H98" s="77"/>
    </row>
    <row r="99" spans="1:8" s="27" customFormat="1" ht="88.35" customHeight="1">
      <c r="A99" s="26"/>
      <c r="B99" s="179" t="s">
        <v>37</v>
      </c>
      <c r="C99" s="179"/>
      <c r="D99" s="179"/>
      <c r="E99" s="179"/>
      <c r="F99" s="179"/>
      <c r="G99" s="180"/>
      <c r="H99" s="180"/>
    </row>
    <row r="100" spans="1:8" ht="21" customHeight="1">
      <c r="B100" s="77" t="s">
        <v>174</v>
      </c>
      <c r="C100" s="4"/>
      <c r="D100" s="4"/>
      <c r="E100" s="4"/>
      <c r="F100" s="4"/>
      <c r="G100" s="77"/>
      <c r="H100" s="77"/>
    </row>
    <row r="101" spans="1:8">
      <c r="B101" s="4"/>
      <c r="C101" s="4"/>
      <c r="D101" s="4"/>
      <c r="E101" s="4"/>
      <c r="F101" s="4"/>
      <c r="G101" s="77"/>
      <c r="H101" s="77"/>
    </row>
    <row r="102" spans="1:8" ht="81.2" customHeight="1">
      <c r="B102" s="176"/>
      <c r="C102" s="177"/>
      <c r="D102" s="177"/>
      <c r="E102" s="177"/>
      <c r="F102" s="177"/>
      <c r="G102" s="178"/>
      <c r="H102" s="178"/>
    </row>
    <row r="103" spans="1:8">
      <c r="B103" s="4"/>
      <c r="C103" s="4"/>
      <c r="D103" s="4"/>
      <c r="E103" s="4"/>
      <c r="F103" s="4"/>
      <c r="G103" s="1"/>
      <c r="H103" s="1"/>
    </row>
    <row r="104" spans="1:8">
      <c r="B104" s="4"/>
      <c r="C104" s="4"/>
      <c r="D104" s="4"/>
      <c r="E104" s="4"/>
      <c r="F104" s="4"/>
      <c r="G104" s="1"/>
      <c r="H104" s="1"/>
    </row>
    <row r="105" spans="1:8">
      <c r="B105" s="4"/>
      <c r="C105" s="4"/>
      <c r="D105" s="4"/>
      <c r="E105" s="4"/>
      <c r="F105" s="4"/>
      <c r="G105" s="1"/>
      <c r="H105" s="1"/>
    </row>
    <row r="106" spans="1:8">
      <c r="B106" s="4"/>
      <c r="C106" s="4"/>
      <c r="D106" s="4"/>
      <c r="E106" s="4"/>
      <c r="F106" s="4"/>
      <c r="G106" s="1"/>
      <c r="H106" s="1"/>
    </row>
  </sheetData>
  <mergeCells count="15">
    <mergeCell ref="B3:H3"/>
    <mergeCell ref="B102:H102"/>
    <mergeCell ref="B99:H99"/>
    <mergeCell ref="B4:H4"/>
    <mergeCell ref="B46:H46"/>
    <mergeCell ref="B89:H89"/>
    <mergeCell ref="B14:H14"/>
    <mergeCell ref="B66:H66"/>
    <mergeCell ref="B34:H34"/>
    <mergeCell ref="B87:H87"/>
    <mergeCell ref="B95:H95"/>
    <mergeCell ref="B24:H24"/>
    <mergeCell ref="B56:H56"/>
    <mergeCell ref="B76:H76"/>
    <mergeCell ref="B44:H44"/>
  </mergeCells>
  <phoneticPr fontId="32" type="noConversion"/>
  <hyperlinks>
    <hyperlink ref="C97" r:id="rId1"/>
    <hyperlink ref="C12" r:id="rId2"/>
    <hyperlink ref="C64" r:id="rId3"/>
    <hyperlink ref="C22" r:id="rId4"/>
    <hyperlink ref="C85" r:id="rId5"/>
    <hyperlink ref="C54" r:id="rId6"/>
    <hyperlink ref="C74" r:id="rId7"/>
  </hyperlinks>
  <pageMargins left="0.7" right="0.7" top="0.75" bottom="0.75" header="0.3" footer="0.3"/>
  <pageSetup paperSize="9" scale="71" orientation="portrait" r:id="rId8"/>
  <headerFooter>
    <oddFooter>&amp;C&amp;P/&amp;N</oddFooter>
  </headerFooter>
  <rowBreaks count="1" manualBreakCount="1">
    <brk id="45" min="1" max="7" man="1"/>
  </rowBreaks>
  <drawing r:id="rId9"/>
  <legacy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120" zoomScaleNormal="100" zoomScaleSheetLayoutView="120" workbookViewId="0">
      <selection activeCell="E13" sqref="E13"/>
    </sheetView>
  </sheetViews>
  <sheetFormatPr baseColWidth="10" defaultColWidth="9.140625" defaultRowHeight="12.75"/>
  <cols>
    <col min="1" max="1" width="32.5703125" bestFit="1" customWidth="1"/>
    <col min="2" max="2" width="29.5703125" customWidth="1"/>
    <col min="3" max="3" width="17.42578125" customWidth="1"/>
    <col min="4" max="4" width="29.5703125" bestFit="1" customWidth="1"/>
    <col min="5" max="5" width="18.5703125" customWidth="1"/>
    <col min="6" max="6" width="36.42578125" customWidth="1"/>
  </cols>
  <sheetData>
    <row r="1" spans="1:6" s="41" customFormat="1">
      <c r="A1" s="42" t="s">
        <v>62</v>
      </c>
      <c r="B1" s="42" t="s">
        <v>0</v>
      </c>
      <c r="C1" s="42" t="s">
        <v>63</v>
      </c>
      <c r="D1" s="42" t="s">
        <v>64</v>
      </c>
      <c r="E1" s="42" t="s">
        <v>65</v>
      </c>
      <c r="F1" s="42" t="s">
        <v>66</v>
      </c>
    </row>
    <row r="3" spans="1:6">
      <c r="A3" t="s">
        <v>3</v>
      </c>
      <c r="B3" t="s">
        <v>5</v>
      </c>
      <c r="C3" t="s">
        <v>185</v>
      </c>
      <c r="D3" s="143" t="s">
        <v>186</v>
      </c>
      <c r="E3" s="144" t="s">
        <v>187</v>
      </c>
      <c r="F3" t="s">
        <v>188</v>
      </c>
    </row>
    <row r="4" spans="1:6">
      <c r="D4" s="40"/>
      <c r="E4" s="43"/>
    </row>
    <row r="5" spans="1:6">
      <c r="A5" t="s">
        <v>68</v>
      </c>
      <c r="B5" t="s">
        <v>5</v>
      </c>
      <c r="C5" s="142" t="s">
        <v>185</v>
      </c>
      <c r="D5" s="143" t="s">
        <v>186</v>
      </c>
      <c r="E5" s="144" t="s">
        <v>187</v>
      </c>
      <c r="F5" s="142" t="s">
        <v>188</v>
      </c>
    </row>
    <row r="7" spans="1:6">
      <c r="A7" t="s">
        <v>67</v>
      </c>
      <c r="B7" t="s">
        <v>6</v>
      </c>
      <c r="C7" t="s">
        <v>133</v>
      </c>
      <c r="D7" s="40" t="s">
        <v>134</v>
      </c>
      <c r="E7" s="43" t="s">
        <v>135</v>
      </c>
      <c r="F7" t="s">
        <v>77</v>
      </c>
    </row>
    <row r="9" spans="1:6">
      <c r="A9" t="s">
        <v>132</v>
      </c>
      <c r="B9" t="s">
        <v>6</v>
      </c>
      <c r="C9" t="s">
        <v>133</v>
      </c>
      <c r="D9" s="40" t="s">
        <v>134</v>
      </c>
      <c r="E9" s="43" t="s">
        <v>135</v>
      </c>
      <c r="F9" t="s">
        <v>77</v>
      </c>
    </row>
    <row r="11" spans="1:6">
      <c r="A11" t="s">
        <v>11</v>
      </c>
      <c r="B11" t="s">
        <v>12</v>
      </c>
      <c r="C11" t="s">
        <v>192</v>
      </c>
      <c r="D11" s="167" t="s">
        <v>193</v>
      </c>
      <c r="E11" s="168" t="s">
        <v>194</v>
      </c>
      <c r="F11" t="s">
        <v>78</v>
      </c>
    </row>
    <row r="13" spans="1:6" s="162" customFormat="1">
      <c r="A13" s="162" t="s">
        <v>191</v>
      </c>
      <c r="B13" s="162" t="s">
        <v>12</v>
      </c>
      <c r="C13" s="162" t="s">
        <v>192</v>
      </c>
      <c r="D13" s="167" t="s">
        <v>193</v>
      </c>
      <c r="E13" s="168" t="s">
        <v>194</v>
      </c>
      <c r="F13" s="162" t="s">
        <v>78</v>
      </c>
    </row>
    <row r="14" spans="1:6" s="162" customFormat="1"/>
    <row r="15" spans="1:6">
      <c r="A15" s="142" t="s">
        <v>141</v>
      </c>
      <c r="B15" s="142" t="s">
        <v>70</v>
      </c>
      <c r="C15" s="142" t="s">
        <v>129</v>
      </c>
      <c r="D15" s="143" t="s">
        <v>128</v>
      </c>
      <c r="E15" s="144" t="s">
        <v>142</v>
      </c>
      <c r="F15" s="142" t="s">
        <v>69</v>
      </c>
    </row>
    <row r="17" spans="1:6">
      <c r="A17" s="142" t="s">
        <v>7</v>
      </c>
      <c r="B17" s="142" t="s">
        <v>70</v>
      </c>
      <c r="C17" s="142" t="s">
        <v>129</v>
      </c>
      <c r="D17" s="143" t="s">
        <v>128</v>
      </c>
      <c r="E17" s="142" t="s">
        <v>142</v>
      </c>
      <c r="F17" s="142" t="s">
        <v>69</v>
      </c>
    </row>
    <row r="19" spans="1:6">
      <c r="A19" s="73" t="s">
        <v>9</v>
      </c>
      <c r="B19" s="73" t="s">
        <v>10</v>
      </c>
      <c r="C19" s="73" t="s">
        <v>121</v>
      </c>
      <c r="D19" s="40" t="s">
        <v>122</v>
      </c>
      <c r="E19" s="79" t="s">
        <v>123</v>
      </c>
      <c r="F19" s="73" t="s">
        <v>107</v>
      </c>
    </row>
    <row r="20" spans="1:6" s="142" customFormat="1"/>
    <row r="21" spans="1:6" s="142" customFormat="1">
      <c r="A21" s="154" t="s">
        <v>157</v>
      </c>
      <c r="B21" s="154" t="s">
        <v>156</v>
      </c>
      <c r="C21" s="142" t="s">
        <v>170</v>
      </c>
      <c r="D21" s="143" t="s">
        <v>171</v>
      </c>
      <c r="E21" s="144" t="s">
        <v>172</v>
      </c>
      <c r="F21" s="142" t="s">
        <v>173</v>
      </c>
    </row>
    <row r="23" spans="1:6">
      <c r="A23" t="s">
        <v>71</v>
      </c>
      <c r="B23" t="s">
        <v>72</v>
      </c>
      <c r="C23" t="s">
        <v>73</v>
      </c>
      <c r="D23" s="40" t="s">
        <v>74</v>
      </c>
      <c r="E23" s="43" t="s">
        <v>75</v>
      </c>
      <c r="F23" t="s">
        <v>76</v>
      </c>
    </row>
    <row r="27" spans="1:6">
      <c r="A27" s="77" t="s">
        <v>174</v>
      </c>
    </row>
  </sheetData>
  <phoneticPr fontId="32" type="noConversion"/>
  <hyperlinks>
    <hyperlink ref="D3" r:id="rId1"/>
    <hyperlink ref="D23" r:id="rId2"/>
    <hyperlink ref="D11" r:id="rId3"/>
    <hyperlink ref="D19" r:id="rId4"/>
    <hyperlink ref="D9" r:id="rId5"/>
    <hyperlink ref="D7" r:id="rId6"/>
    <hyperlink ref="D15" r:id="rId7"/>
    <hyperlink ref="D17" r:id="rId8"/>
    <hyperlink ref="D21" r:id="rId9"/>
    <hyperlink ref="D5" r:id="rId10"/>
    <hyperlink ref="D13" r:id="rId11"/>
  </hyperlinks>
  <pageMargins left="0.7" right="0.7" top="0.75" bottom="0.75" header="0.3" footer="0.3"/>
  <pageSetup paperSize="9" scale="80" orientation="landscape"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KGAST - Kennzahlen</vt:lpstr>
      <vt:lpstr>KGAST - Beschreibend</vt:lpstr>
      <vt:lpstr>Kontaktdaten</vt:lpstr>
      <vt:lpstr>'KGAST - Beschreibend'!Druckbereich</vt:lpstr>
      <vt:lpstr>'KGAST - Kennzahlen'!Druckbereich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Alexandra Müller</cp:lastModifiedBy>
  <cp:lastPrinted>2020-10-12T12:33:55Z</cp:lastPrinted>
  <dcterms:created xsi:type="dcterms:W3CDTF">2010-04-23T11:17:44Z</dcterms:created>
  <dcterms:modified xsi:type="dcterms:W3CDTF">2020-10-12T12:34:14Z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SIProp12DataClass+304a34c9-5b17-4e2a-bdc3-dec6a43f35e7">
    <vt:lpwstr>v=1.2&gt;I=304a34c9-5b17-4e2a-bdc3-dec6a43f35e7&amp;N=Unrestricted&amp;V=1.3&amp;U=S-1-5-21-3718294971-3193642644-4012788348-32990&amp;D=R%c3%bcttimann%2c+Radhia+(WDIR+321)&amp;A=Associated&amp;H=False</vt:lpwstr>
  </property>
</Properties>
</file>